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wentzca0\Downloads\"/>
    </mc:Choice>
  </mc:AlternateContent>
  <xr:revisionPtr revIDLastSave="0" documentId="13_ncr:1_{287D6619-25AF-4F92-A009-437BBDE672D0}" xr6:coauthVersionLast="47" xr6:coauthVersionMax="47" xr10:uidLastSave="{00000000-0000-0000-0000-000000000000}"/>
  <workbookProtection workbookAlgorithmName="SHA-512" workbookHashValue="61A5EUY0IlbDJ3FFTNJ9HGtB/Vj+gnDqSBFQ6VD7ZU6DM6TiAw820d5iIaBqg/UtgWqTalgcGnCVYzQ4yP6xyA==" workbookSaltValue="Owp/cHtQc0dMX58E/ALI/Q==" workbookSpinCount="100000" lockStructure="1"/>
  <bookViews>
    <workbookView xWindow="-19200" yWindow="6060" windowWidth="19200" windowHeight="21000" xr2:uid="{00000000-000D-0000-FFFF-FFFF00000000}"/>
  </bookViews>
  <sheets>
    <sheet name="Sheet1" sheetId="1" r:id="rId1"/>
  </sheets>
  <definedNames>
    <definedName name="_xlnm.Print_Area" localSheetId="0">Sheet1!$A$1:$L$192</definedName>
    <definedName name="_xlnm.Print_Titles" localSheetId="0">Sheet1!$29:$29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6" i="1" l="1"/>
  <c r="K157" i="1"/>
  <c r="K149" i="1"/>
  <c r="K144" i="1"/>
  <c r="K106" i="1" l="1"/>
  <c r="K30" i="1"/>
  <c r="K46" i="1" l="1"/>
  <c r="K103" i="1" l="1"/>
  <c r="K68" i="1"/>
  <c r="K61" i="1"/>
  <c r="Z10" i="1" l="1"/>
  <c r="K98" i="1" l="1"/>
  <c r="K89" i="1"/>
  <c r="K86" i="1"/>
  <c r="K76" i="1"/>
  <c r="K58" i="1"/>
  <c r="K55" i="1"/>
  <c r="K41" i="1"/>
  <c r="AE104" i="1" l="1"/>
  <c r="AD99" i="1"/>
  <c r="AE47" i="1"/>
  <c r="J179" i="1" l="1"/>
  <c r="Z193" i="1" l="1"/>
  <c r="AD90" i="1"/>
  <c r="AD78" i="1"/>
  <c r="AD77" i="1"/>
  <c r="AD69" i="1"/>
  <c r="AD62" i="1"/>
  <c r="AE59" i="1"/>
  <c r="AE56" i="1"/>
  <c r="AE42" i="1"/>
  <c r="AA25" i="1"/>
  <c r="AB24" i="1"/>
  <c r="AB23" i="1"/>
  <c r="AB22" i="1"/>
  <c r="AB21" i="1"/>
  <c r="AB20" i="1"/>
  <c r="Z19" i="1"/>
  <c r="Z18" i="1"/>
  <c r="Z17" i="1"/>
  <c r="Z16" i="1"/>
  <c r="Z14" i="1"/>
</calcChain>
</file>

<file path=xl/sharedStrings.xml><?xml version="1.0" encoding="utf-8"?>
<sst xmlns="http://schemas.openxmlformats.org/spreadsheetml/2006/main" count="169" uniqueCount="169">
  <si>
    <t>OR</t>
  </si>
  <si>
    <t>Points Claimed</t>
  </si>
  <si>
    <t>Date:</t>
  </si>
  <si>
    <t>By:</t>
  </si>
  <si>
    <t>Signature</t>
  </si>
  <si>
    <t>Of:</t>
  </si>
  <si>
    <t>Print or type name and title of signatory</t>
  </si>
  <si>
    <t>Under penalty of perjury, the Applicant hereby certifies the information provided herein this Self-Scoring Worksheet is true and accurate.</t>
  </si>
  <si>
    <t>Under penalty of perjury, the Applicant hereby certifies the information provided in this Self-Scoring Worksheet is true and accurate.</t>
  </si>
  <si>
    <t>Name of Managing Member/General Partner</t>
  </si>
  <si>
    <t>One (1) point will be awarded to projects that have a recommendation of support in writing for the project from a city recognized citizen participation community planning council, or neighborhood-based planning organization which represents the geographic location of the project, (a recommendation of support from the applicant is not eligible for points).</t>
  </si>
  <si>
    <t>Twenty (20) points will be awarded to projects located outside an ACP50 (See Exhibit V of the Procedural Manual.)</t>
  </si>
  <si>
    <t>Five (5) points will be awarded to the rehabilitation or stabilization of existing housing stock inside an ACP50.</t>
  </si>
  <si>
    <t xml:space="preserve">The project is located inside an ACP50 (See Exhibit V of the Procedural Manual) and either: </t>
  </si>
  <si>
    <t>(a) The project preserves below market rate subsidized low income housing which due to prepayment of existing debt or foreclosure would be converted to market rate use.</t>
  </si>
  <si>
    <t>(b) Substantially rehabilitates existing housing.</t>
  </si>
  <si>
    <t>Up to fifteen (15) points will be awarded to projects that have secured permanent capital funding commitments (other than the City of Minneapolis sources) at the time of Application. Commitment documentation must be project-specific and include the amount, terms and conditions in writing from the designated contributor. Words synonymous with “consider” or “may” award are not acceptable.</t>
  </si>
  <si>
    <t>First mortgage financing may not be included as a committed source. Syndication proceeds may only be included if the associated HTC were awarded in a prior funding round.</t>
  </si>
  <si>
    <t>Applicants may include anticipated utility rebates or sales tax exemptions as a funding source. A letter from the developer committing these funds as a capital contribution to the project must be submitted with the Application to consider such sources as committed.</t>
  </si>
  <si>
    <t xml:space="preserve"> Points will be awarded as follows:</t>
  </si>
  <si>
    <t>Up to ten (10) points will be awarded to projects located in a node or corridor well-served by transit.</t>
  </si>
  <si>
    <t>(b) The project is located within .25 miles of any other transit stop (5 points)</t>
  </si>
  <si>
    <t>These points are awarded because the City of Minneapolis has an assumption that such organizations have a mission that results in perpetual affordability of the units. Points will not be awarded if the 501(c)(3) or 501(c)(4) non-profit organization has been a project sponsor or general partner of a project that had units convert to market rate units in the past three years without the consent of the City of Minneapolis.</t>
  </si>
  <si>
    <t>Must have IRS 501(c)(3), or (4) approval from the IRS at the time of submission of the Application and meet requirements of Section 42(h)(5)(c) of the Code.</t>
  </si>
  <si>
    <t>(a) 15.1% or more of funding committed (15 points)</t>
  </si>
  <si>
    <t>(b) 10.1-15% of funding committed (7 points)</t>
  </si>
  <si>
    <t>(c) 5% -10% of funding committed (3 points)</t>
  </si>
  <si>
    <t>Points will be awarded as follows:</t>
  </si>
  <si>
    <t>(a) 0-15% of total project cost (6 points)</t>
  </si>
  <si>
    <t>(a) 15.1-20% of total project cost (3 points)</t>
  </si>
  <si>
    <t>(a) 20.1-25% of total project cost (2 points)</t>
  </si>
  <si>
    <t>(a) 25.1-30% of total project cost (1 point)</t>
  </si>
  <si>
    <t>(a) 30.1%+ of total project cost (0 points)</t>
  </si>
  <si>
    <t>2.   Non-Profit Participation (5 Points)</t>
  </si>
  <si>
    <t>Five (5) points will be awarded to projects that have an overall density equal to or greater than 30 units per acre.</t>
  </si>
  <si>
    <t>New construction or substantial rehabilitation in which, for the term of the extended use period (term of the Declaration), at least 75% of the total HTC units are single-room occupancy, efficiency, or one bedroom units with rents affordable to households whose income does not exceed 30% of area median income.</t>
  </si>
  <si>
    <r>
      <t xml:space="preserve">New construction or substantial rehabilitation family projects that are </t>
    </r>
    <r>
      <rPr>
        <u/>
        <sz val="9"/>
        <color theme="1"/>
        <rFont val="Calibri"/>
        <family val="2"/>
        <scheme val="minor"/>
      </rPr>
      <t>not</t>
    </r>
    <r>
      <rPr>
        <sz val="9"/>
        <color theme="1"/>
        <rFont val="Calibri"/>
        <family val="2"/>
        <scheme val="minor"/>
      </rPr>
      <t xml:space="preserve"> restricted to persons who are 55 years of age or older and in which, for the term of the extended use period (term of the Declaration), at least 75% of the total HTC units contain two or more bedrooms and at least one-third of the 75% contain three or more bedrooms.</t>
    </r>
  </si>
  <si>
    <t>Substantial rehabilitation projects of existing housing in neighborhoods targeted by Minneapolis for revitalization.</t>
  </si>
  <si>
    <t>Projects that are not restricted to persons of a particular age group and in which, for the term of the extended use period (term of the Declaration), a percentage of the units are set aside and rented to persons:</t>
  </si>
  <si>
    <t>With a serious and persistent mental illness as defined in Minnesota Statutes 245.462, Subdivision 20, Paragraph (c);</t>
  </si>
  <si>
    <t>Who have been assessed as drug dependent persons as defined in Minnesota Statutes 254A.02, Subdivision 5, and are receiving or will receive care and treatment services provided by an approved treatment program as defined in Minnesota Statutes 254A.02, Subdivision 2;</t>
  </si>
  <si>
    <t>With a developmental disability as defined in United States Code, Title 42, Section 6001, Paragraph (5), as amended;</t>
  </si>
  <si>
    <t>With a brain injury as defined in Minnesota Statutes section 256B.093, Subdivision 4, paragraph (a); or</t>
  </si>
  <si>
    <t>With permanent physical disabilities that substantially limit major life activities, if at least 50% of the units in the project are accessible as provided under Minnesota Rules, Chapter 1341.</t>
  </si>
  <si>
    <t>Projects, whether or not restricted to persons of a particular age group, which preserve existing subsidized housing, if the allocation of HTC is necessary to (a) prevent conversion to market rate use or (b) remedy physical deterioration of the project, which would result in loss of existing federal subsidies.</t>
  </si>
  <si>
    <t>(a) A serious and persistent mental illness as defined in MN Statute Section 245.462, subdivision 20 paragraph (c);</t>
  </si>
  <si>
    <t>(b) A developmental disability as defined in United States Code, Title 42, Section 6001, paragraph (5), as amended ;</t>
  </si>
  <si>
    <t>(c) Assessed as drug dependent persons as defined in MN Statute Section 254A.02, Subdivision 5, and are receiving or will receive care and treatment services provided by an approved treatment program as defined in MN Statute Section 254A.092, Subdivision 2;</t>
  </si>
  <si>
    <t>(d) A brain injury as defined in MN Statute Section 256B.093, Subdivision 4, paragraph (a);</t>
  </si>
  <si>
    <t>(f) HIV/AIDS or related illness.</t>
  </si>
  <si>
    <t>(b) 5 years with at least 50% service budget committed, as above (2 points)</t>
  </si>
  <si>
    <t>(c) 10 years with at least 50% service budget committed, as above (3 points)</t>
  </si>
  <si>
    <t>(d) 15 years with at least 50% service budget committed, as above (4 points)</t>
  </si>
  <si>
    <t>(e) 20 years with at least 50% service budget committed, as above (5 points)</t>
  </si>
  <si>
    <t>(f) 30 years with at least 50% service budget committed, as above (10 points)</t>
  </si>
  <si>
    <t>Address</t>
  </si>
  <si>
    <t>Note:  During the competition process, CPED review of the submitted Self-Scoring Worksheet for Selection Points is only to validate that the points claimed are eligible, to reduce points claimed if not eligible, and to determine points awarded.  CPED will not award additional points which are not initially claimed by the Applicant/Developer.  Many performance obligations are created by the claiming of certain scoring points.  As such, CPED cannot and will not assume the position of creating any such performance obligations on behalf of the Applicant/Developer.</t>
  </si>
  <si>
    <t>CPED Awarded</t>
  </si>
  <si>
    <t>(a) The project is located within .50 miles of high-frequency transit or within .50 miles of park and rides and transit stops served by express routes. (10 points)</t>
  </si>
  <si>
    <t>(e) Permanent physical disabilities that limit major life activities, if at least 50 percent of the units are accessible as provided under Minnesota Rules, Chapter 1341; or</t>
  </si>
  <si>
    <r>
      <t xml:space="preserve">To claim points, place an "X" in the green box to the left of the descriptions below. </t>
    </r>
    <r>
      <rPr>
        <b/>
        <sz val="10"/>
        <color theme="1"/>
        <rFont val="Calibri"/>
        <family val="2"/>
        <scheme val="minor"/>
      </rPr>
      <t xml:space="preserve"> Attach a narrative explanation and documentation for points claimed.</t>
    </r>
    <r>
      <rPr>
        <sz val="10"/>
        <color theme="1"/>
        <rFont val="Calibri"/>
        <family val="2"/>
        <scheme val="minor"/>
      </rPr>
      <t xml:space="preserve"> Projects for which an Application is submitted and that will be located in Minneapolis will be scored by CPED according to the selection and preference priority point system below. Each project will be awarded points according to the nature and character of the project as determined by CPED. There is a two-step process for awarding points. The first step is the application of the Selection Priorities and the second is the application of the Preference Priorities.</t>
    </r>
  </si>
  <si>
    <t xml:space="preserve">All projects claiming points must meet the following threshold requirements: </t>
  </si>
  <si>
    <t>4-9 homeless units (12 points)</t>
  </si>
  <si>
    <t>10-19 homeless units (18 points)</t>
  </si>
  <si>
    <t>20+  homeless units (25 points)</t>
  </si>
  <si>
    <t xml:space="preserve">To be eligible for Equitable Development, submit documentation that meets all (a-d) of the following conditions: </t>
  </si>
  <si>
    <t xml:space="preserve">1. Lowest Income (e.g. &lt;= 30% of area median income (AMI)) </t>
  </si>
  <si>
    <t xml:space="preserve">2. People of Color </t>
  </si>
  <si>
    <t xml:space="preserve">3. Indigenous People </t>
  </si>
  <si>
    <t xml:space="preserve">5. People Experiencing Homelessness </t>
  </si>
  <si>
    <t xml:space="preserve">6. People with Disabilities </t>
  </si>
  <si>
    <t xml:space="preserve">7. Immigrants </t>
  </si>
  <si>
    <t xml:space="preserve">8. Large Families </t>
  </si>
  <si>
    <t xml:space="preserve">9. Seniors </t>
  </si>
  <si>
    <t xml:space="preserve">10. Families with children </t>
  </si>
  <si>
    <t xml:space="preserve">i. Design </t>
  </si>
  <si>
    <t xml:space="preserve">ii. Services </t>
  </si>
  <si>
    <t xml:space="preserve">iv. Other (describe in the narrative) </t>
  </si>
  <si>
    <t>(a) Minimum of four (4) units set aside for homeless persons to be referred exclusively through Hennepin Coordinated Entry System (CES)</t>
  </si>
  <si>
    <t>(b) Designated homeless units must be rent and income restricted at 30% AMI (with allowable project-based rent subsidy rents)</t>
  </si>
  <si>
    <t>(c) The applicant must provide satisfactory evidence in writing of a commitment from an appropriate social service agency to provide support services</t>
  </si>
  <si>
    <t>1. Threshold Criteria</t>
  </si>
  <si>
    <t>13. Equitable Development (5 Points)</t>
  </si>
  <si>
    <r>
      <t xml:space="preserve">All Round 1 applicants for 9% LIHTC must meet one of the following threshold types.  Please check </t>
    </r>
    <r>
      <rPr>
        <b/>
        <sz val="10"/>
        <color theme="1"/>
        <rFont val="Calibri"/>
        <family val="2"/>
        <scheme val="minor"/>
      </rPr>
      <t>ONE</t>
    </r>
    <r>
      <rPr>
        <sz val="10"/>
        <color theme="1"/>
        <rFont val="Calibri"/>
        <family val="2"/>
        <scheme val="minor"/>
      </rPr>
      <t xml:space="preserve"> box to indicate the threshold type your project will serve. </t>
    </r>
  </si>
  <si>
    <t>(b) 30-49.9% of units serve 30% AMI and less (8 points)</t>
  </si>
  <si>
    <t>(c) 50-69.9% of units serve 30% AMI and less (10 points)</t>
  </si>
  <si>
    <t>(d) 70%+ of units serve 30% AMI and less (12 points)</t>
  </si>
  <si>
    <t>Up to twenty-five (25) points will be awarded to projects that provide suitable housing combined with supportive services for occupancy by homeless households. Projects must meet the goals of the Heading Home Hennepin Plan AND have received support in writing from the Minneapolis/Hennepin County Office to End Homelessness. Applicant should identify a core set of actions with the greatest potential for progress toward ending homelessness. Projects serving unaccompanied youth are eligible if they are serving youth who are homeless or at risk of homelessness. Homeless households shall be defined as a person or persons living in a shelter, on the streets, or doubled-up in housing not their own. Projects serving unaccompanied youth at risk of homelessness are exempt from the Coordinated Entry requirement.</t>
  </si>
  <si>
    <r>
      <rPr>
        <sz val="9"/>
        <rFont val="Calibri"/>
        <family val="2"/>
        <scheme val="minor"/>
      </rPr>
      <t xml:space="preserve">One (1) </t>
    </r>
    <r>
      <rPr>
        <sz val="9"/>
        <color theme="1"/>
        <rFont val="Calibri"/>
        <family val="2"/>
        <scheme val="minor"/>
      </rPr>
      <t>point will be awarded to projects that have a policy prohibiting smoking of commercial tobacco (including the use of electronic delivery devices) for all apartment units and common areas of the project. The applicant must develop and maintain a written occupancy policy that prohibits smoking in all apartment units and in all common areas of the project. The project must include a non-smoking clause in the lease for each unit.</t>
    </r>
  </si>
  <si>
    <t xml:space="preserve">Five (5) points will be awarded to projects where a 501(c)(3) or 501(c)(4) non-profit organization with a primary service area in the cities of Minneapolis and/or Saint Paul that owns an interest in the project, and materially participates in the ownership, development, and operation of the low-income project throughout the term of the Declaration. </t>
  </si>
  <si>
    <t>3.   Disability (5 Points)</t>
  </si>
  <si>
    <t>Five (5) points will be awarded to projects that are not restricted to a particular age group in which, for the term of the Declaration, at least 10% and up to approximately 25% of the units are set aside and rented to persons with any of the following disabilities:</t>
  </si>
  <si>
    <t>4.    Community Support (1 Point)</t>
  </si>
  <si>
    <t>5.    Outside ACP50 (20 Points)</t>
  </si>
  <si>
    <t>6.    Rehabilitation/Stabilization within ACP50 (5 points)</t>
  </si>
  <si>
    <t>7.   Capital Funding Commitments (Up to 15 Points)</t>
  </si>
  <si>
    <t>8.  Funding Commitments for Supportive Services (Up to 10 Points)</t>
  </si>
  <si>
    <t>(a) 3 years with at least 50% service budget committed, as above (1 point)</t>
  </si>
  <si>
    <t>9.   Non-Smoking Policy (1 point)</t>
  </si>
  <si>
    <t>10.  Intermediary Costs (Soft Costs) (Up to 6 Points)</t>
  </si>
  <si>
    <t>11. Transit Proximity (Up to 10 Points)</t>
  </si>
  <si>
    <t>12.  Density (5 Points)</t>
  </si>
  <si>
    <t>4. LGBTQ+ People</t>
  </si>
  <si>
    <t xml:space="preserve">i. Describe the Qualified Stakeholder Group's mission, and purpose in elevating the voices of the identified CMI. </t>
  </si>
  <si>
    <t xml:space="preserve">ii. Identify and describe what leadership and/or advisory roles people belonging to the identified CMI have in the Qualified Stakeholder Group, including one or more of the following: </t>
  </si>
  <si>
    <t>a. A paid leadership position; list position (if applicable)</t>
  </si>
  <si>
    <t>b. A member of the board (if applicable)</t>
  </si>
  <si>
    <t>c. A paid staff position (if applicable)</t>
  </si>
  <si>
    <t>d. A member role, such as serving on an advisory committee</t>
  </si>
  <si>
    <t>e. Other meaningful role, such as volunteer (describe)</t>
  </si>
  <si>
    <t>i. How has the developer engaged with the Qualified Stakeholder Group and the identified Communities Most Impacted to create a project responsive to the vision of the group and needs of the CMI?</t>
  </si>
  <si>
    <t xml:space="preserve">i. Identify which CMI(s) is/are this project proposal focused on serving. If the project is focused on serving multiple populations, select the CMI(s) participating in the Qualified Stakeholder Group that has a significant role in the proposal. </t>
  </si>
  <si>
    <t xml:space="preserve">a) Housing Disparity Addressed by the project. </t>
  </si>
  <si>
    <t xml:space="preserve">ii. How will this project help in fulfilling a need in your community? </t>
  </si>
  <si>
    <t xml:space="preserve">iv. How has the project changed in response to the input from the Qualified Stakeholder Group? </t>
  </si>
  <si>
    <t>14.  Sale to Tenants (1 Point)</t>
  </si>
  <si>
    <t>One (1) point will be awarded to projects that agree to offer 100% of the HTC units for sale to tenants at the end of the initial 15-year compliance period.</t>
  </si>
  <si>
    <t>To qualify for the points, the owner must provide a detailed tenant ownership plan that complies with Code Section 42 and is acceptable to CPED. The plan must describe the terms of the right of first refusal given to tenants, including the means of exercising the right of first refusal, the determination of the sale price for each unit, and any continuing use or deed restrictions that will be imposed on the units by the seller following any such transfer.</t>
  </si>
  <si>
    <t>Elderly projects and/or projects utilizing project-based rental assistance are not eligible for these points.</t>
  </si>
  <si>
    <t>15.  Historic Rehabilitation (1 Point)</t>
  </si>
  <si>
    <t>One (1) point will be awarded to projects that are completing a certified rehabilitation that conforms with the Secretary of Interior’s Standards for Rehabilitation of a certified historic property and is listed, either individually or as part of a district, on the National or State Historic Register; or the State Historic Preservation Office expects to be listed on the National or State Historic Register.</t>
  </si>
  <si>
    <t>16.  Unacceptable Practices</t>
  </si>
  <si>
    <t>CPED will impose penalty points for unacceptable practices as identified in Section III E of the Low Income Housing Tax Credit Procedural Manual.</t>
  </si>
  <si>
    <t>1.   Declaration Duration (Up to 5 Points)</t>
  </si>
  <si>
    <t>Up to five (5) points will be awarded to projects that extend the duration of the Declaration for the longest period. Projects will receive 1 point for every five (5) years over 30 years, to a maximum of 5 points, that the project will remain as qualified low income housing, as provided in the Declaration and financial plans demonstrating financial feasibility and viability to the satisfaction of CPED. In order to qualify for points under this criterion, the applicant must include the term of low income use in the Declaration after the 15th year of the compliance period.</t>
  </si>
  <si>
    <t xml:space="preserve">Points will be awarded as follows: </t>
  </si>
  <si>
    <t>(a) Declaration extended to 35 years (1 point)</t>
  </si>
  <si>
    <t>(b) Declaration extended to 40 years (2 points)</t>
  </si>
  <si>
    <t>(c) Declaration extended to 45 years (3 points)</t>
  </si>
  <si>
    <t>(d) Declaration extended to 50 years (4 point)</t>
  </si>
  <si>
    <t>(e) Declaration extended 55+ years (5 points)</t>
  </si>
  <si>
    <t>2.   Serves Lowest Incomes (Up to 12 Points)</t>
  </si>
  <si>
    <t>Up to twelve (12) points will be awarded to projects that serve the lowest income tenants.</t>
  </si>
  <si>
    <t>The following points will be awarded based on the percentage of income-restricted units in each AMI category:</t>
  </si>
  <si>
    <t>Percentage of Low Income Units</t>
  </si>
  <si>
    <t>Percentage of Median Income</t>
  </si>
  <si>
    <t>20-29.9% of all units</t>
  </si>
  <si>
    <t>30-49.9% of all units</t>
  </si>
  <si>
    <t>50-69.9% of all units</t>
  </si>
  <si>
    <t>70%+ of all units</t>
  </si>
  <si>
    <t>Serves 30% of median income or less</t>
  </si>
  <si>
    <r>
      <rPr>
        <sz val="9"/>
        <rFont val="Calibri"/>
        <family val="2"/>
        <scheme val="minor"/>
      </rPr>
      <t>4</t>
    </r>
    <r>
      <rPr>
        <sz val="9"/>
        <color theme="1"/>
        <rFont val="Calibri"/>
        <family val="2"/>
        <scheme val="minor"/>
      </rPr>
      <t xml:space="preserve"> Points</t>
    </r>
  </si>
  <si>
    <r>
      <rPr>
        <sz val="9"/>
        <rFont val="Calibri"/>
        <family val="2"/>
        <scheme val="minor"/>
      </rPr>
      <t>8</t>
    </r>
    <r>
      <rPr>
        <sz val="9"/>
        <color theme="1"/>
        <rFont val="Calibri"/>
        <family val="2"/>
        <scheme val="minor"/>
      </rPr>
      <t xml:space="preserve"> Points</t>
    </r>
  </si>
  <si>
    <r>
      <rPr>
        <sz val="9"/>
        <rFont val="Calibri"/>
        <family val="2"/>
        <scheme val="minor"/>
      </rPr>
      <t>10</t>
    </r>
    <r>
      <rPr>
        <sz val="9"/>
        <color theme="1"/>
        <rFont val="Calibri"/>
        <family val="2"/>
        <scheme val="minor"/>
      </rPr>
      <t xml:space="preserve"> Points</t>
    </r>
  </si>
  <si>
    <r>
      <rPr>
        <sz val="9"/>
        <rFont val="Calibri"/>
        <family val="2"/>
        <scheme val="minor"/>
      </rPr>
      <t>12</t>
    </r>
    <r>
      <rPr>
        <sz val="9"/>
        <color theme="1"/>
        <rFont val="Calibri"/>
        <family val="2"/>
        <scheme val="minor"/>
      </rPr>
      <t xml:space="preserve"> Points</t>
    </r>
  </si>
  <si>
    <t>(a) 20-29.9% of units serve 30% AMI and less (4 points)</t>
  </si>
  <si>
    <t xml:space="preserve">b) Meaningful participation of Communities Most Impacted: A Qualified Stakeholder Group must have meaningful participation of the CMI that is the focus of the project proposal as documented in the narrative. </t>
  </si>
  <si>
    <t>c) Meaningful Engagement with the identified CMI through the Qualified Stakeholder Group:
The development team must evidence that the Qualified Stakeholder Group and specifically
the CMI participants have been meaningfully engaged in the project concept by conducting,
at minimum, two meetings with the group prior to submission of the current application.
Documentation must be provided to evidence engagement and may include meeting
minutes, notes, survey results, etc.
NOTE: Any in-process engagement with the Qualified Stakeholder Group must include a
detailed timeline for work done to-date, next steps, and future completion.</t>
  </si>
  <si>
    <r>
      <t>1.  Homelessness (</t>
    </r>
    <r>
      <rPr>
        <sz val="10"/>
        <rFont val="Calibri"/>
        <family val="2"/>
        <scheme val="minor"/>
      </rPr>
      <t>Up to 25</t>
    </r>
    <r>
      <rPr>
        <sz val="10"/>
        <color theme="1"/>
        <rFont val="Calibri"/>
        <family val="2"/>
        <scheme val="minor"/>
      </rPr>
      <t xml:space="preserve"> points)</t>
    </r>
  </si>
  <si>
    <t>iii. Community Benefits: An agreement between the developer and local community to provide a benefit as identified by Communities Most Impacted in the local community. (i.e. projects that support paying a competitive wage, employing union workers and/or individuals from the neighborhood, or participating in a Worker-Driven Social Responsibility compliance and monitoring system, community services, training, shared green space, etc.)</t>
  </si>
  <si>
    <t xml:space="preserve">iii. How often did the Qualified Stakeholder Group meet with the developer and what were those meetings like? </t>
  </si>
  <si>
    <t>(d) Significant Involvement of the Qualified Stakeholder Group: The developer partnered with the Qualified Stakeholder Group and the identified CMI to develop the project proposal. Identify and submit a narrative explaining how the Qualified Stakeholder Group was involved in the development, the specific input they provided, and how the project addresses or responds to that input. These must be in addition to the mandatory minimum requirements of the QAP, and in addition to the minimum requirements for which points are taken in other selection criteria. Applicants may select more than one of the following:</t>
  </si>
  <si>
    <t xml:space="preserve">v. If the development is selected, what are your expectations for the Qualified Stakeholder Group's continued involvement in the project? </t>
  </si>
  <si>
    <t xml:space="preserve">To receive Equitable Development points, there must be evidence that the project attempts to address the needs of a Community Most Impacted (CMI) by housing disparities and that a Qualified Stakeholder Group, with meaningful participation from that community, has a significant role in the project proposal as defined below. Occupancy restrictions or services provided as a result of the selection criteria are excluded. Applicants must complete the Minnesota Housing Equitable Development Narrative and submit documentation demonstrating how the imitative meets the requirements outlined below. Submission must include all referenced data, reports and information. </t>
  </si>
  <si>
    <t>iii. Provide a list of the Qualified Stakeholder Group's previous actives related to the identified CMI and community development. If there have been no previous activities, describe who formed the Qualified Stakeholder Group and why.</t>
  </si>
  <si>
    <r>
      <t>Up to ten (10) points will be awarded to projects with substantial, multi-year non-capital funding commitments for support services for designated supportive HTC units. Such sources may be private or philanthrop</t>
    </r>
    <r>
      <rPr>
        <sz val="9"/>
        <rFont val="Calibri"/>
        <family val="2"/>
        <scheme val="minor"/>
      </rPr>
      <t xml:space="preserve">ic. Sources that include operating budgets from the project, or related non-profits or 501c3s are not eligible for these points. </t>
    </r>
    <r>
      <rPr>
        <sz val="9"/>
        <color theme="1"/>
        <rFont val="Calibri"/>
        <family val="2"/>
        <scheme val="minor"/>
      </rPr>
      <t xml:space="preserve">State Housing Support (formerly Group Residential Housing (GRH)) </t>
    </r>
    <r>
      <rPr>
        <sz val="9"/>
        <rFont val="Calibri"/>
        <family val="2"/>
        <scheme val="minor"/>
      </rPr>
      <t>or Housing Stabilization Service aw</t>
    </r>
    <r>
      <rPr>
        <sz val="9"/>
        <color theme="1"/>
        <rFont val="Calibri"/>
        <family val="2"/>
        <scheme val="minor"/>
      </rPr>
      <t>ards are not eligible for these points. Documentation must be project-specific and include the amount, terms, and conditions in writing from the designated contributor. Words synonymous with “consider” or “may” award are not acceptable. A supportive services budget must be submitted, including sources and uses.</t>
    </r>
  </si>
  <si>
    <r>
      <t>Points will be awarded to projects on a sliding scale of intermediary costs based on the percentage of total project costs. For those applicants receiving points under this item, this percent</t>
    </r>
    <r>
      <rPr>
        <sz val="9"/>
        <rFont val="Calibri"/>
        <family val="2"/>
        <scheme val="minor"/>
      </rPr>
      <t>age may</t>
    </r>
    <r>
      <rPr>
        <sz val="9"/>
        <color theme="1"/>
        <rFont val="Calibri"/>
        <family val="2"/>
        <scheme val="minor"/>
      </rPr>
      <t xml:space="preserve"> be enforced at issuance of the IRS Form 8609.</t>
    </r>
  </si>
  <si>
    <r>
      <t>(</t>
    </r>
    <r>
      <rPr>
        <strike/>
        <sz val="9"/>
        <rFont val="Calibri"/>
        <family val="2"/>
        <scheme val="minor"/>
      </rPr>
      <t>e</t>
    </r>
    <r>
      <rPr>
        <sz val="9"/>
        <rFont val="Calibri"/>
        <family val="2"/>
        <scheme val="minor"/>
      </rPr>
      <t xml:space="preserve">) Provide a signed letter from Qualified Stakeholder Group. The letter must be signed by group participants who are willing to sign the document. The letter must address each of the following questions: </t>
    </r>
  </si>
  <si>
    <t>Minneapolis/St. Paul Housing Finance Board Qualified Allocation Plan</t>
  </si>
  <si>
    <t>Attachment 1: Minneapolis Self-Scoring Worksheet - 9% HTC</t>
  </si>
  <si>
    <t>2024-2025 Low Income Housing Tax Credit Program</t>
  </si>
  <si>
    <t>Project name</t>
  </si>
  <si>
    <t>Owner name</t>
  </si>
  <si>
    <t>Self-scoring worksheet instructions</t>
  </si>
  <si>
    <t>Minimum threshold requirements</t>
  </si>
  <si>
    <t>A. Minneapolis selection priorities</t>
  </si>
  <si>
    <t>B. Minneapolis preference priorities</t>
  </si>
  <si>
    <t xml:space="preserve">Total points </t>
  </si>
  <si>
    <t>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</si>
</sst>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9"/>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1"/>
      <color theme="1"/>
      <name val="Calibri"/>
      <family val="2"/>
      <scheme val="minor"/>
    </font>
    <font>
      <b/>
      <sz val="9"/>
      <color theme="1"/>
      <name val="Calibri"/>
      <family val="2"/>
      <scheme val="minor"/>
    </font>
    <font>
      <u/>
      <sz val="9"/>
      <color theme="1"/>
      <name val="Calibri"/>
      <family val="2"/>
      <scheme val="minor"/>
    </font>
    <font>
      <sz val="9"/>
      <name val="Calibri"/>
      <family val="2"/>
      <scheme val="minor"/>
    </font>
    <font>
      <b/>
      <sz val="10"/>
      <color theme="1"/>
      <name val="Calibri"/>
      <family val="2"/>
      <scheme val="minor"/>
    </font>
    <font>
      <sz val="11"/>
      <color rgb="FFFF0000"/>
      <name val="Calibri"/>
      <family val="2"/>
      <scheme val="minor"/>
    </font>
    <font>
      <sz val="11"/>
      <name val="Calibri"/>
      <family val="2"/>
      <scheme val="minor"/>
    </font>
    <font>
      <b/>
      <sz val="10"/>
      <color rgb="FFFF0000"/>
      <name val="Calibri"/>
      <family val="2"/>
      <scheme val="minor"/>
    </font>
    <font>
      <sz val="12"/>
      <name val="Calibri"/>
      <family val="2"/>
      <scheme val="minor"/>
    </font>
    <font>
      <b/>
      <sz val="11"/>
      <name val="Calibri"/>
      <family val="2"/>
      <scheme val="minor"/>
    </font>
    <font>
      <sz val="9"/>
      <color rgb="FFFF0000"/>
      <name val="Calibri"/>
      <family val="2"/>
      <scheme val="minor"/>
    </font>
    <font>
      <b/>
      <sz val="9"/>
      <name val="Calibri"/>
      <family val="2"/>
      <scheme val="minor"/>
    </font>
    <font>
      <sz val="10"/>
      <name val="Calibri"/>
      <family val="2"/>
      <scheme val="minor"/>
    </font>
    <font>
      <b/>
      <sz val="10"/>
      <name val="Calibri"/>
      <family val="2"/>
      <scheme val="minor"/>
    </font>
    <font>
      <strike/>
      <sz val="9"/>
      <color rgb="FFFF0000"/>
      <name val="Calibri"/>
      <family val="2"/>
      <scheme val="minor"/>
    </font>
    <font>
      <strike/>
      <sz val="9"/>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cellStyleXfs>
  <cellXfs count="163">
    <xf numFmtId="0" fontId="0" fillId="0" borderId="0" xfId="0"/>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3" fillId="0" borderId="0" xfId="0" applyFont="1"/>
    <xf numFmtId="0" fontId="0" fillId="2" borderId="0" xfId="0" applyFill="1" applyAlignment="1">
      <alignment vertical="center"/>
    </xf>
    <xf numFmtId="0" fontId="4" fillId="2" borderId="0" xfId="0" applyFont="1" applyFill="1" applyAlignment="1">
      <alignment vertical="center"/>
    </xf>
    <xf numFmtId="0" fontId="3" fillId="0" borderId="0" xfId="0" quotePrefix="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distributed" wrapText="1"/>
    </xf>
    <xf numFmtId="0" fontId="0" fillId="0" borderId="0" xfId="0" applyAlignment="1">
      <alignment horizontal="left" vertical="distributed"/>
    </xf>
    <xf numFmtId="0" fontId="3" fillId="0" borderId="0" xfId="0" applyFont="1" applyAlignment="1">
      <alignment wrapText="1"/>
    </xf>
    <xf numFmtId="0" fontId="3" fillId="0" borderId="0" xfId="0" applyFont="1" applyAlignment="1">
      <alignment horizontal="left" vertical="distributed"/>
    </xf>
    <xf numFmtId="0" fontId="0" fillId="2" borderId="1" xfId="0" applyFill="1" applyBorder="1" applyAlignment="1">
      <alignment horizontal="center" vertical="center" wrapText="1"/>
    </xf>
    <xf numFmtId="0" fontId="6" fillId="0" borderId="0" xfId="0" applyFont="1" applyAlignment="1">
      <alignment vertical="center"/>
    </xf>
    <xf numFmtId="0" fontId="6" fillId="2" borderId="0" xfId="0" applyFont="1" applyFill="1" applyAlignment="1">
      <alignment vertical="center"/>
    </xf>
    <xf numFmtId="0" fontId="6" fillId="0" borderId="0" xfId="0" applyFont="1" applyAlignment="1">
      <alignment vertical="center" wrapText="1"/>
    </xf>
    <xf numFmtId="0" fontId="8" fillId="2" borderId="0" xfId="0" applyFont="1" applyFill="1" applyAlignment="1">
      <alignment vertical="center"/>
    </xf>
    <xf numFmtId="0" fontId="6" fillId="0" borderId="0" xfId="0" applyFont="1"/>
    <xf numFmtId="0" fontId="9" fillId="2"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top"/>
    </xf>
    <xf numFmtId="0" fontId="0" fillId="0" borderId="0" xfId="0" applyAlignment="1">
      <alignment wrapText="1"/>
    </xf>
    <xf numFmtId="0" fontId="0" fillId="3" borderId="0" xfId="0"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4" fillId="3" borderId="0" xfId="0" applyFont="1" applyFill="1" applyAlignment="1">
      <alignment vertical="center"/>
    </xf>
    <xf numFmtId="0" fontId="9" fillId="3" borderId="0" xfId="0" applyFont="1" applyFill="1" applyAlignment="1">
      <alignment vertical="center"/>
    </xf>
    <xf numFmtId="0" fontId="3" fillId="0" borderId="0" xfId="0" applyFont="1" applyAlignment="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vertical="center" wrapText="1"/>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6" fillId="2" borderId="0" xfId="0" applyFont="1" applyFill="1" applyAlignment="1" applyProtection="1">
      <alignment vertical="center"/>
      <protection locked="0"/>
    </xf>
    <xf numFmtId="0" fontId="0" fillId="3" borderId="0" xfId="0" applyFill="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0" quotePrefix="1" applyNumberFormat="1" applyFont="1" applyBorder="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Alignment="1" applyProtection="1">
      <alignment horizontal="center" vertical="center"/>
    </xf>
    <xf numFmtId="0" fontId="8" fillId="0" borderId="0" xfId="0" applyFont="1" applyFill="1" applyAlignment="1">
      <alignment vertical="center"/>
    </xf>
    <xf numFmtId="0" fontId="6" fillId="0" borderId="0" xfId="0" applyFont="1" applyFill="1" applyAlignment="1">
      <alignment vertical="center" wrapText="1"/>
    </xf>
    <xf numFmtId="164" fontId="0" fillId="3" borderId="0" xfId="0" applyNumberFormat="1" applyFill="1" applyAlignment="1" applyProtection="1">
      <alignment vertical="center"/>
    </xf>
    <xf numFmtId="0" fontId="3"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16" fillId="0" borderId="0" xfId="0" applyFont="1" applyFill="1" applyAlignment="1">
      <alignment horizontal="left" vertical="center"/>
    </xf>
    <xf numFmtId="0" fontId="0" fillId="0" borderId="0" xfId="0" applyFill="1" applyAlignment="1">
      <alignment horizontal="left" vertical="distributed"/>
    </xf>
    <xf numFmtId="0" fontId="3" fillId="0" borderId="0" xfId="0" applyFont="1" applyFill="1" applyAlignment="1">
      <alignment horizontal="left" vertical="distributed" wrapText="1"/>
    </xf>
    <xf numFmtId="0" fontId="3" fillId="0" borderId="0" xfId="0" applyFont="1" applyFill="1" applyAlignment="1">
      <alignment horizontal="left" vertical="distributed"/>
    </xf>
    <xf numFmtId="0" fontId="14" fillId="0" borderId="0" xfId="0" applyFont="1" applyFill="1" applyAlignment="1">
      <alignment vertical="center" wrapText="1"/>
    </xf>
    <xf numFmtId="0" fontId="17" fillId="0" borderId="0" xfId="0" applyFont="1" applyFill="1" applyAlignment="1">
      <alignment horizontal="left" vertical="center"/>
    </xf>
    <xf numFmtId="0" fontId="18" fillId="3" borderId="0" xfId="0" applyFont="1" applyFill="1" applyAlignment="1">
      <alignment vertical="center"/>
    </xf>
    <xf numFmtId="0" fontId="19" fillId="3" borderId="0" xfId="0" applyFont="1" applyFill="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xf>
    <xf numFmtId="0" fontId="14" fillId="0" borderId="0" xfId="0" quotePrefix="1" applyNumberFormat="1" applyFont="1" applyBorder="1" applyAlignment="1">
      <alignment vertical="center"/>
    </xf>
    <xf numFmtId="0" fontId="14" fillId="0" borderId="0" xfId="0" applyFont="1" applyAlignment="1">
      <alignment vertical="center" wrapText="1"/>
    </xf>
    <xf numFmtId="0" fontId="16" fillId="0" borderId="0" xfId="0" applyFont="1" applyFill="1" applyAlignment="1">
      <alignment horizontal="left" vertical="distributed"/>
    </xf>
    <xf numFmtId="0" fontId="16" fillId="0" borderId="0" xfId="0" applyFont="1" applyFill="1" applyAlignment="1">
      <alignment horizontal="left" vertical="distributed" wrapText="1"/>
    </xf>
    <xf numFmtId="0" fontId="16" fillId="0" borderId="0" xfId="0" applyFont="1" applyFill="1" applyAlignment="1">
      <alignment vertical="distributed"/>
    </xf>
    <xf numFmtId="0" fontId="3" fillId="0" borderId="0" xfId="0" applyFont="1" applyAlignment="1">
      <alignment horizontal="left" vertical="center" wrapText="1"/>
    </xf>
    <xf numFmtId="0" fontId="3" fillId="0" borderId="0" xfId="0" applyFont="1" applyAlignment="1">
      <alignment vertical="center" wrapText="1"/>
    </xf>
    <xf numFmtId="0" fontId="21" fillId="0" borderId="0" xfId="0" applyFont="1" applyFill="1" applyAlignment="1">
      <alignment horizontal="left" vertical="distributed" wrapText="1"/>
    </xf>
    <xf numFmtId="0" fontId="2" fillId="2" borderId="0" xfId="0" applyFont="1" applyFill="1" applyAlignment="1">
      <alignment vertical="center"/>
    </xf>
    <xf numFmtId="0" fontId="5" fillId="0" borderId="0" xfId="0" applyFont="1" applyAlignment="1" applyProtection="1">
      <alignment horizontal="center" vertical="center"/>
      <protection locked="0"/>
    </xf>
    <xf numFmtId="0" fontId="0" fillId="0" borderId="0" xfId="0" applyFill="1" applyAlignment="1" applyProtection="1">
      <alignment vertical="center"/>
      <protection locked="0"/>
    </xf>
    <xf numFmtId="0" fontId="3" fillId="0" borderId="6"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left" vertical="center" wrapText="1"/>
    </xf>
    <xf numFmtId="0" fontId="21" fillId="0" borderId="0" xfId="0" applyFont="1" applyFill="1" applyAlignment="1">
      <alignment horizontal="left" vertical="distributed" wrapText="1"/>
    </xf>
    <xf numFmtId="0" fontId="3" fillId="0" borderId="0" xfId="0" applyFont="1" applyAlignment="1">
      <alignment vertical="center" wrapText="1"/>
    </xf>
    <xf numFmtId="0" fontId="14"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Fill="1" applyAlignment="1">
      <alignment horizontal="left" vertical="center"/>
    </xf>
    <xf numFmtId="0" fontId="14" fillId="0" borderId="0"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3" fillId="3" borderId="0" xfId="0" applyFont="1" applyFill="1" applyAlignment="1">
      <alignment vertical="center"/>
    </xf>
    <xf numFmtId="0" fontId="3" fillId="4" borderId="1" xfId="0" applyFont="1" applyFill="1" applyBorder="1" applyAlignment="1" applyProtection="1">
      <alignment horizontal="center" vertical="center"/>
      <protection locked="0"/>
    </xf>
    <xf numFmtId="0" fontId="3" fillId="2" borderId="0" xfId="0" applyFont="1" applyFill="1" applyAlignment="1">
      <alignment vertical="center"/>
    </xf>
    <xf numFmtId="0" fontId="14" fillId="2" borderId="0" xfId="0" applyFont="1" applyFill="1" applyAlignment="1">
      <alignment vertical="center"/>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center" vertical="center" wrapText="1"/>
      <protection locked="0"/>
    </xf>
    <xf numFmtId="0" fontId="22" fillId="3" borderId="0" xfId="0" applyFont="1" applyFill="1" applyAlignment="1">
      <alignment vertical="center"/>
    </xf>
    <xf numFmtId="0" fontId="14" fillId="4" borderId="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21" fillId="0" borderId="0" xfId="0" applyFont="1" applyFill="1" applyAlignment="1">
      <alignment horizontal="left" vertical="distributed"/>
    </xf>
    <xf numFmtId="0" fontId="21" fillId="0" borderId="0" xfId="0" applyFont="1" applyFill="1" applyAlignment="1">
      <alignment horizontal="left" vertical="distributed" wrapText="1"/>
    </xf>
    <xf numFmtId="0" fontId="21" fillId="0" borderId="0" xfId="0" applyFont="1" applyFill="1" applyAlignment="1">
      <alignment horizontal="left" vertical="center"/>
    </xf>
    <xf numFmtId="0" fontId="23" fillId="2" borderId="0" xfId="0"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2" fillId="3" borderId="0" xfId="0" applyFont="1" applyFill="1" applyAlignment="1">
      <alignment vertical="center"/>
    </xf>
    <xf numFmtId="0" fontId="25" fillId="0" borderId="0" xfId="0" applyFont="1" applyFill="1" applyAlignment="1">
      <alignment horizontal="left" vertical="center" wrapText="1"/>
    </xf>
    <xf numFmtId="0" fontId="21"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vertical="center" wrapText="1"/>
    </xf>
    <xf numFmtId="0" fontId="26" fillId="0" borderId="0" xfId="0" applyFont="1" applyFill="1" applyAlignment="1">
      <alignment vertical="center" wrapText="1"/>
    </xf>
    <xf numFmtId="0" fontId="14" fillId="0" borderId="0" xfId="0" applyFont="1" applyFill="1" applyAlignment="1">
      <alignment vertical="center"/>
    </xf>
    <xf numFmtId="0" fontId="14" fillId="0" borderId="0" xfId="0" applyFont="1" applyFill="1" applyAlignment="1">
      <alignment horizontal="left" vertical="center" wrapText="1"/>
    </xf>
    <xf numFmtId="0" fontId="26" fillId="0" borderId="0" xfId="0" applyFont="1" applyFill="1" applyAlignment="1">
      <alignment horizontal="left" vertical="center" wrapText="1"/>
    </xf>
    <xf numFmtId="0" fontId="14" fillId="0" borderId="0" xfId="0" applyFont="1" applyFill="1" applyAlignment="1">
      <alignment horizontal="left" vertical="distributed"/>
    </xf>
    <xf numFmtId="0" fontId="14" fillId="0" borderId="0" xfId="0" applyFont="1" applyFill="1" applyAlignment="1">
      <alignment horizontal="left" vertical="center"/>
    </xf>
    <xf numFmtId="0" fontId="14" fillId="0" borderId="0" xfId="0" applyFont="1" applyAlignment="1">
      <alignment horizontal="left" vertical="center" wrapText="1"/>
    </xf>
    <xf numFmtId="0" fontId="14" fillId="0" borderId="0" xfId="0" applyFont="1" applyFill="1" applyAlignment="1">
      <alignment horizontal="left" vertical="distributed" wrapText="1"/>
    </xf>
    <xf numFmtId="0" fontId="3" fillId="0" borderId="0" xfId="0" applyFont="1" applyAlignment="1">
      <alignment horizontal="left" vertical="center" wrapText="1"/>
    </xf>
    <xf numFmtId="0" fontId="14" fillId="0" borderId="0" xfId="0" applyFont="1" applyAlignment="1">
      <alignment horizontal="left" vertical="center"/>
    </xf>
    <xf numFmtId="0" fontId="2" fillId="0" borderId="0" xfId="0" applyFont="1" applyAlignment="1">
      <alignment horizontal="left" vertical="center"/>
    </xf>
    <xf numFmtId="0" fontId="6" fillId="4" borderId="1" xfId="0" applyFont="1" applyFill="1" applyBorder="1" applyAlignment="1" applyProtection="1">
      <alignment horizontal="left" vertical="center"/>
      <protection locked="0"/>
    </xf>
    <xf numFmtId="0" fontId="0" fillId="0" borderId="0" xfId="0" applyAlignment="1">
      <alignment horizontal="left" vertical="center" wrapText="1"/>
    </xf>
    <xf numFmtId="0" fontId="0" fillId="0" borderId="1" xfId="0" applyBorder="1" applyAlignment="1" applyProtection="1">
      <alignment horizontal="left" vertical="center"/>
      <protection locked="0"/>
    </xf>
    <xf numFmtId="0" fontId="8" fillId="2" borderId="0" xfId="0" applyFont="1" applyFill="1" applyAlignment="1">
      <alignment horizontal="left" vertical="center"/>
    </xf>
    <xf numFmtId="0" fontId="3" fillId="0" borderId="0" xfId="0" applyFont="1" applyBorder="1" applyAlignment="1">
      <alignment horizontal="left" vertical="center"/>
    </xf>
    <xf numFmtId="0" fontId="3" fillId="0" borderId="0" xfId="0" quotePrefix="1" applyNumberFormat="1" applyFont="1" applyBorder="1" applyAlignment="1">
      <alignment horizontal="left" vertical="center"/>
    </xf>
    <xf numFmtId="0" fontId="4" fillId="0" borderId="0" xfId="0" applyFont="1" applyAlignment="1">
      <alignment horizontal="center" vertical="center"/>
    </xf>
    <xf numFmtId="0" fontId="20" fillId="0" borderId="0" xfId="0" applyFont="1" applyAlignment="1">
      <alignment horizontal="center" vertical="center"/>
    </xf>
    <xf numFmtId="0" fontId="6" fillId="4" borderId="2"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Fill="1" applyAlignment="1">
      <alignment horizontal="left"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14" fillId="0" borderId="0" xfId="0" applyFont="1" applyAlignment="1">
      <alignment horizontal="left" wrapText="1"/>
    </xf>
    <xf numFmtId="0" fontId="8" fillId="3" borderId="0" xfId="0" applyFont="1" applyFill="1" applyAlignment="1">
      <alignment horizontal="left" vertical="center" wrapText="1"/>
    </xf>
    <xf numFmtId="0" fontId="3" fillId="0" borderId="0" xfId="0" applyFont="1" applyAlignment="1">
      <alignment vertical="center" wrapText="1"/>
    </xf>
    <xf numFmtId="0" fontId="12" fillId="0" borderId="0" xfId="0" applyFont="1" applyAlignment="1">
      <alignment vertical="center" wrapText="1"/>
    </xf>
    <xf numFmtId="0" fontId="3" fillId="0" borderId="0" xfId="0" quotePrefix="1" applyFont="1" applyAlignment="1">
      <alignment horizontal="left" vertical="center"/>
    </xf>
    <xf numFmtId="0" fontId="12"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colors>
    <mruColors>
      <color rgb="FFC2E59B"/>
      <color rgb="FFB0DD7F"/>
      <color rgb="FFD4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778565</xdr:colOff>
      <xdr:row>0</xdr:row>
      <xdr:rowOff>41413</xdr:rowOff>
    </xdr:from>
    <xdr:to>
      <xdr:col>11</xdr:col>
      <xdr:colOff>941010</xdr:colOff>
      <xdr:row>3</xdr:row>
      <xdr:rowOff>67351</xdr:rowOff>
    </xdr:to>
    <xdr:pic>
      <xdr:nvPicPr>
        <xdr:cNvPr id="2" name="Picture 1">
          <a:extLst>
            <a:ext uri="{FF2B5EF4-FFF2-40B4-BE49-F238E27FC236}">
              <a16:creationId xmlns:a16="http://schemas.microsoft.com/office/drawing/2014/main" id="{546D7832-BC32-4CAB-B471-15BE73BBFBF6}"/>
            </a:ext>
          </a:extLst>
        </xdr:cNvPr>
        <xdr:cNvPicPr>
          <a:picLocks noChangeAspect="1"/>
        </xdr:cNvPicPr>
      </xdr:nvPicPr>
      <xdr:blipFill>
        <a:blip xmlns:r="http://schemas.openxmlformats.org/officeDocument/2006/relationships" r:embed="rId1"/>
        <a:stretch>
          <a:fillRect/>
        </a:stretch>
      </xdr:blipFill>
      <xdr:spPr>
        <a:xfrm>
          <a:off x="6485282" y="41413"/>
          <a:ext cx="1007271" cy="5828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275"/>
  <sheetViews>
    <sheetView tabSelected="1" zoomScale="115" zoomScaleNormal="115" workbookViewId="0">
      <selection activeCell="A183" sqref="A183:L183"/>
    </sheetView>
  </sheetViews>
  <sheetFormatPr defaultColWidth="9.1796875" defaultRowHeight="15.5" x14ac:dyDescent="0.35"/>
  <cols>
    <col min="1" max="1" width="3.26953125" customWidth="1"/>
    <col min="2" max="2" width="5" customWidth="1"/>
    <col min="3" max="3" width="7" customWidth="1"/>
    <col min="4" max="4" width="5" customWidth="1"/>
    <col min="5" max="5" width="15.7265625" customWidth="1"/>
    <col min="6" max="6" width="5" customWidth="1"/>
    <col min="7" max="7" width="10.54296875" customWidth="1"/>
    <col min="8" max="8" width="7.7265625" customWidth="1"/>
    <col min="9" max="9" width="8.7265625" style="20" customWidth="1"/>
    <col min="10" max="10" width="13.1796875" style="20" customWidth="1"/>
    <col min="11" max="11" width="12.1796875" customWidth="1"/>
    <col min="12" max="12" width="13.453125" customWidth="1"/>
    <col min="13" max="13" width="100.54296875" customWidth="1"/>
    <col min="14" max="25" width="8.81640625" customWidth="1"/>
    <col min="26" max="26" width="82" style="13" hidden="1" customWidth="1"/>
    <col min="27" max="27" width="83.26953125" style="13" hidden="1" customWidth="1"/>
    <col min="28" max="28" width="71.453125" style="13" hidden="1" customWidth="1"/>
    <col min="29" max="29" width="65.7265625" style="13" hidden="1" customWidth="1"/>
    <col min="30" max="30" width="68.26953125" style="13" hidden="1" customWidth="1"/>
    <col min="31" max="31" width="55.26953125" style="13" hidden="1" customWidth="1"/>
    <col min="32" max="32" width="8.81640625" style="5" hidden="1" customWidth="1"/>
  </cols>
  <sheetData>
    <row r="1" spans="1:34" s="1" customFormat="1" ht="15.75" customHeight="1" x14ac:dyDescent="0.35">
      <c r="A1" s="141" t="s">
        <v>158</v>
      </c>
      <c r="B1" s="141"/>
      <c r="C1" s="141"/>
      <c r="D1" s="141"/>
      <c r="E1" s="141"/>
      <c r="F1" s="141"/>
      <c r="G1" s="141"/>
      <c r="H1" s="141"/>
      <c r="I1" s="141"/>
      <c r="J1" s="141"/>
      <c r="K1" s="141"/>
      <c r="L1" s="141"/>
      <c r="Z1" s="10"/>
      <c r="AA1" s="10"/>
      <c r="AB1" s="10"/>
      <c r="AC1" s="10"/>
      <c r="AD1" s="10"/>
      <c r="AE1" s="10"/>
      <c r="AF1" s="2"/>
    </row>
    <row r="2" spans="1:34" s="1" customFormat="1" ht="14.5" x14ac:dyDescent="0.35">
      <c r="A2" s="141" t="s">
        <v>159</v>
      </c>
      <c r="B2" s="141"/>
      <c r="C2" s="141"/>
      <c r="D2" s="141"/>
      <c r="E2" s="141"/>
      <c r="F2" s="141"/>
      <c r="G2" s="141"/>
      <c r="H2" s="141"/>
      <c r="I2" s="141"/>
      <c r="J2" s="141"/>
      <c r="K2" s="141"/>
      <c r="L2" s="141"/>
      <c r="Z2" s="10"/>
      <c r="AA2" s="10"/>
      <c r="AB2" s="10"/>
      <c r="AC2" s="10"/>
      <c r="AD2" s="10"/>
      <c r="AE2" s="10"/>
      <c r="AF2" s="2"/>
    </row>
    <row r="3" spans="1:34" s="1" customFormat="1" ht="14.5" x14ac:dyDescent="0.35">
      <c r="A3" s="142" t="s">
        <v>160</v>
      </c>
      <c r="B3" s="142"/>
      <c r="C3" s="142"/>
      <c r="D3" s="142"/>
      <c r="E3" s="142"/>
      <c r="F3" s="142"/>
      <c r="G3" s="142"/>
      <c r="H3" s="142"/>
      <c r="I3" s="142"/>
      <c r="J3" s="142"/>
      <c r="K3" s="142"/>
      <c r="L3" s="142"/>
      <c r="Z3" s="10"/>
      <c r="AA3" s="10"/>
      <c r="AB3" s="10"/>
      <c r="AC3" s="10"/>
      <c r="AD3" s="10"/>
      <c r="AE3" s="10"/>
      <c r="AF3" s="2"/>
    </row>
    <row r="4" spans="1:34" s="22" customFormat="1" ht="15" customHeight="1" x14ac:dyDescent="0.35">
      <c r="Z4" s="23"/>
      <c r="AA4" s="23"/>
      <c r="AB4" s="23"/>
      <c r="AC4" s="23"/>
      <c r="AD4" s="23"/>
      <c r="AE4" s="23"/>
    </row>
    <row r="5" spans="1:34" s="1" customFormat="1" x14ac:dyDescent="0.35">
      <c r="A5" s="1" t="s">
        <v>161</v>
      </c>
      <c r="D5" s="135"/>
      <c r="E5" s="135"/>
      <c r="F5" s="135"/>
      <c r="G5" s="135"/>
      <c r="H5" s="135"/>
      <c r="I5" s="135"/>
      <c r="J5" s="135"/>
      <c r="Z5" s="10"/>
      <c r="AA5" s="10"/>
      <c r="AB5" s="10"/>
      <c r="AC5" s="10"/>
      <c r="AD5" s="10"/>
      <c r="AE5" s="10"/>
      <c r="AF5" s="2"/>
    </row>
    <row r="6" spans="1:34" s="1" customFormat="1" x14ac:dyDescent="0.35">
      <c r="A6" s="56" t="s">
        <v>55</v>
      </c>
      <c r="D6" s="143"/>
      <c r="E6" s="143"/>
      <c r="F6" s="143"/>
      <c r="G6" s="143"/>
      <c r="H6" s="143"/>
      <c r="I6" s="143"/>
      <c r="J6" s="143"/>
      <c r="Z6" s="10"/>
      <c r="AA6" s="10"/>
      <c r="AB6" s="10"/>
      <c r="AC6" s="10"/>
      <c r="AD6" s="10"/>
      <c r="AE6" s="10"/>
      <c r="AF6" s="2"/>
    </row>
    <row r="7" spans="1:34" s="1" customFormat="1" x14ac:dyDescent="0.35">
      <c r="A7" s="1" t="s">
        <v>162</v>
      </c>
      <c r="D7" s="143"/>
      <c r="E7" s="143"/>
      <c r="F7" s="143"/>
      <c r="G7" s="143"/>
      <c r="H7" s="143"/>
      <c r="I7" s="143"/>
      <c r="J7" s="143"/>
      <c r="Z7" s="10"/>
      <c r="AA7" s="10"/>
      <c r="AB7" s="10"/>
      <c r="AC7" s="10"/>
      <c r="AD7" s="10"/>
      <c r="AE7" s="10"/>
      <c r="AF7" s="2"/>
    </row>
    <row r="8" spans="1:34" s="2" customFormat="1" ht="15" customHeight="1" x14ac:dyDescent="0.35">
      <c r="Z8" s="10"/>
      <c r="AA8" s="10"/>
      <c r="AB8" s="10"/>
      <c r="AC8" s="10"/>
      <c r="AD8" s="10"/>
      <c r="AE8" s="10"/>
    </row>
    <row r="9" spans="1:34" s="16" customFormat="1" x14ac:dyDescent="0.35">
      <c r="A9" s="138" t="s">
        <v>163</v>
      </c>
      <c r="B9" s="138"/>
      <c r="C9" s="138"/>
      <c r="D9" s="138"/>
      <c r="E9" s="138"/>
      <c r="F9" s="138"/>
      <c r="G9" s="138"/>
      <c r="H9" s="138"/>
      <c r="I9" s="138"/>
      <c r="J9" s="138"/>
      <c r="K9" s="138"/>
      <c r="L9" s="138"/>
      <c r="Z9" s="18"/>
      <c r="AA9" s="18"/>
      <c r="AB9" s="18"/>
      <c r="AC9" s="18"/>
      <c r="AD9" s="18"/>
      <c r="AE9" s="18"/>
    </row>
    <row r="10" spans="1:34" s="1" customFormat="1" ht="69.650000000000006" customHeight="1" x14ac:dyDescent="0.35">
      <c r="A10" s="144" t="s">
        <v>60</v>
      </c>
      <c r="B10" s="144"/>
      <c r="C10" s="144"/>
      <c r="D10" s="144"/>
      <c r="E10" s="144"/>
      <c r="F10" s="144"/>
      <c r="G10" s="144"/>
      <c r="H10" s="144"/>
      <c r="I10" s="144"/>
      <c r="J10" s="144"/>
      <c r="K10" s="144"/>
      <c r="L10" s="144"/>
      <c r="Z10" s="9" t="str">
        <f>A10</f>
        <v>To claim points, place an "X" in the green box to the left of the descriptions below.  Attach a narrative explanation and documentation for points claimed. Projects for which an Application is submitted and that will be located in Minneapolis will be scored by CPED according to the selection and preference priority point system below. Each project will be awarded points according to the nature and character of the project as determined by CPED. There is a two-step process for awarding points. The first step is the application of the Selection Priorities and the second is the application of the Preference Priorities.</v>
      </c>
      <c r="AD10" s="62"/>
      <c r="AE10" s="62"/>
      <c r="AF10" s="62"/>
      <c r="AG10" s="62"/>
      <c r="AH10" s="50"/>
    </row>
    <row r="11" spans="1:34" s="1" customFormat="1" ht="69.650000000000006" customHeight="1" x14ac:dyDescent="0.35">
      <c r="A11" s="144" t="s">
        <v>56</v>
      </c>
      <c r="B11" s="144"/>
      <c r="C11" s="144"/>
      <c r="D11" s="144"/>
      <c r="E11" s="144"/>
      <c r="F11" s="144"/>
      <c r="G11" s="144"/>
      <c r="H11" s="144"/>
      <c r="I11" s="144"/>
      <c r="J11" s="144"/>
      <c r="K11" s="144"/>
      <c r="L11" s="144"/>
      <c r="Z11" s="9"/>
      <c r="AD11" s="62"/>
      <c r="AE11" s="62"/>
      <c r="AF11" s="62"/>
      <c r="AG11" s="62"/>
      <c r="AH11" s="50"/>
    </row>
    <row r="12" spans="1:34" s="1" customFormat="1" ht="13.5" customHeight="1" x14ac:dyDescent="0.35">
      <c r="A12" s="63"/>
      <c r="B12" s="63"/>
      <c r="C12" s="63"/>
      <c r="D12" s="63"/>
      <c r="E12" s="63"/>
      <c r="F12" s="63"/>
      <c r="G12" s="63"/>
      <c r="H12" s="63"/>
      <c r="I12" s="63"/>
      <c r="J12" s="63"/>
      <c r="K12" s="63"/>
      <c r="L12" s="63"/>
      <c r="Z12" s="9"/>
      <c r="AD12" s="62"/>
      <c r="AE12" s="62"/>
      <c r="AF12" s="62"/>
      <c r="AG12" s="62"/>
      <c r="AH12" s="50"/>
    </row>
    <row r="13" spans="1:34" s="16" customFormat="1" x14ac:dyDescent="0.35">
      <c r="A13" s="138" t="s">
        <v>164</v>
      </c>
      <c r="B13" s="138"/>
      <c r="C13" s="138"/>
      <c r="D13" s="138"/>
      <c r="E13" s="138"/>
      <c r="F13" s="138"/>
      <c r="G13" s="138"/>
      <c r="H13" s="138"/>
      <c r="I13" s="138"/>
      <c r="J13" s="138"/>
      <c r="K13" s="138"/>
      <c r="L13" s="138"/>
      <c r="Z13" s="18"/>
      <c r="AA13" s="18"/>
      <c r="AB13" s="18"/>
      <c r="AC13" s="18"/>
      <c r="AD13" s="18"/>
      <c r="AE13" s="18"/>
    </row>
    <row r="14" spans="1:34" s="1" customFormat="1" ht="25.5" customHeight="1" x14ac:dyDescent="0.35">
      <c r="A14" s="144" t="s">
        <v>83</v>
      </c>
      <c r="B14" s="144"/>
      <c r="C14" s="144"/>
      <c r="D14" s="144"/>
      <c r="E14" s="144"/>
      <c r="F14" s="144"/>
      <c r="G14" s="144"/>
      <c r="H14" s="144"/>
      <c r="I14" s="144"/>
      <c r="J14" s="144"/>
      <c r="K14" s="144"/>
      <c r="L14" s="144"/>
      <c r="Z14" s="9" t="str">
        <f>A14</f>
        <v xml:space="preserve">All Round 1 applicants for 9% LIHTC must meet one of the following threshold types.  Please check ONE box to indicate the threshold type your project will serve. </v>
      </c>
      <c r="AA14" s="10"/>
      <c r="AB14" s="10"/>
      <c r="AC14" s="10"/>
      <c r="AD14" s="10"/>
      <c r="AE14" s="10"/>
      <c r="AF14" s="2"/>
    </row>
    <row r="15" spans="1:34" s="22" customFormat="1" ht="15" customHeight="1" x14ac:dyDescent="0.35">
      <c r="Z15" s="23"/>
      <c r="AA15" s="23"/>
      <c r="AB15" s="23"/>
      <c r="AC15" s="23"/>
      <c r="AD15" s="23"/>
      <c r="AE15" s="23"/>
    </row>
    <row r="16" spans="1:34" s="1" customFormat="1" ht="42.75" customHeight="1" x14ac:dyDescent="0.35">
      <c r="A16" s="33"/>
      <c r="B16" s="132" t="s">
        <v>35</v>
      </c>
      <c r="C16" s="132"/>
      <c r="D16" s="132"/>
      <c r="E16" s="132"/>
      <c r="F16" s="132"/>
      <c r="G16" s="132"/>
      <c r="H16" s="132"/>
      <c r="I16" s="132"/>
      <c r="J16" s="132"/>
      <c r="K16" s="132"/>
      <c r="L16" s="132"/>
      <c r="Z16" s="10" t="str">
        <f>B16</f>
        <v>New construction or substantial rehabilitation in which, for the term of the extended use period (term of the Declaration), at least 75% of the total HTC units are single-room occupancy, efficiency, or one bedroom units with rents affordable to households whose income does not exceed 30% of area median income.</v>
      </c>
      <c r="AA16" s="10"/>
      <c r="AB16" s="10"/>
      <c r="AC16" s="10"/>
      <c r="AD16" s="10"/>
      <c r="AE16" s="10"/>
      <c r="AF16" s="2"/>
    </row>
    <row r="17" spans="1:35" s="1" customFormat="1" ht="48" customHeight="1" x14ac:dyDescent="0.35">
      <c r="A17" s="35"/>
      <c r="B17" s="132" t="s">
        <v>36</v>
      </c>
      <c r="C17" s="132"/>
      <c r="D17" s="132"/>
      <c r="E17" s="132"/>
      <c r="F17" s="132"/>
      <c r="G17" s="132"/>
      <c r="H17" s="132"/>
      <c r="I17" s="132"/>
      <c r="J17" s="132"/>
      <c r="K17" s="132"/>
      <c r="L17" s="132"/>
      <c r="Z17" s="10" t="str">
        <f>B17</f>
        <v>New construction or substantial rehabilitation family projects that are not restricted to persons who are 55 years of age or older and in which, for the term of the extended use period (term of the Declaration), at least 75% of the total HTC units contain two or more bedrooms and at least one-third of the 75% contain three or more bedrooms.</v>
      </c>
      <c r="AA17" s="10"/>
      <c r="AB17" s="10"/>
      <c r="AC17" s="10"/>
      <c r="AD17" s="10"/>
      <c r="AE17" s="10"/>
      <c r="AF17" s="2"/>
    </row>
    <row r="18" spans="1:35" s="1" customFormat="1" ht="18.5" x14ac:dyDescent="0.35">
      <c r="A18" s="35"/>
      <c r="B18" s="145" t="s">
        <v>37</v>
      </c>
      <c r="C18" s="145"/>
      <c r="D18" s="145"/>
      <c r="E18" s="145"/>
      <c r="F18" s="145"/>
      <c r="G18" s="145"/>
      <c r="H18" s="145"/>
      <c r="I18" s="145"/>
      <c r="J18" s="145"/>
      <c r="K18" s="145"/>
      <c r="L18" s="145"/>
      <c r="Z18" s="10" t="str">
        <f>B18</f>
        <v>Substantial rehabilitation projects of existing housing in neighborhoods targeted by Minneapolis for revitalization.</v>
      </c>
      <c r="AA18" s="10"/>
      <c r="AB18" s="10"/>
      <c r="AC18" s="10"/>
      <c r="AD18" s="10"/>
      <c r="AE18" s="10"/>
      <c r="AF18" s="2"/>
    </row>
    <row r="19" spans="1:35" s="1" customFormat="1" ht="28.5" customHeight="1" x14ac:dyDescent="0.35">
      <c r="A19" s="35"/>
      <c r="B19" s="132" t="s">
        <v>38</v>
      </c>
      <c r="C19" s="132"/>
      <c r="D19" s="132"/>
      <c r="E19" s="132"/>
      <c r="F19" s="132"/>
      <c r="G19" s="132"/>
      <c r="H19" s="132"/>
      <c r="I19" s="132"/>
      <c r="J19" s="132"/>
      <c r="K19" s="132"/>
      <c r="L19" s="132"/>
      <c r="Z19" s="10" t="str">
        <f>B19</f>
        <v>Projects that are not restricted to persons of a particular age group and in which, for the term of the extended use period (term of the Declaration), a percentage of the units are set aside and rented to persons:</v>
      </c>
      <c r="AA19" s="10"/>
      <c r="AB19" s="10"/>
      <c r="AC19" s="10"/>
      <c r="AD19" s="10"/>
      <c r="AE19" s="10"/>
      <c r="AF19" s="2"/>
    </row>
    <row r="20" spans="1:35" s="1" customFormat="1" ht="24" customHeight="1" x14ac:dyDescent="0.35">
      <c r="A20" s="57"/>
      <c r="B20" s="35"/>
      <c r="C20" s="132" t="s">
        <v>39</v>
      </c>
      <c r="D20" s="132"/>
      <c r="E20" s="132"/>
      <c r="F20" s="132"/>
      <c r="G20" s="132"/>
      <c r="H20" s="132"/>
      <c r="I20" s="132"/>
      <c r="J20" s="132"/>
      <c r="K20" s="132"/>
      <c r="L20" s="132"/>
      <c r="Z20" s="10"/>
      <c r="AB20" s="10" t="str">
        <f>C20</f>
        <v>With a serious and persistent mental illness as defined in Minnesota Statutes 245.462, Subdivision 20, Paragraph (c);</v>
      </c>
      <c r="AC20" s="10"/>
      <c r="AD20" s="10"/>
      <c r="AE20" s="10"/>
      <c r="AF20" s="2"/>
    </row>
    <row r="21" spans="1:35" s="1" customFormat="1" ht="18" customHeight="1" x14ac:dyDescent="0.35">
      <c r="A21" s="58"/>
      <c r="B21" s="35"/>
      <c r="C21" s="132" t="s">
        <v>41</v>
      </c>
      <c r="D21" s="132"/>
      <c r="E21" s="132"/>
      <c r="F21" s="132"/>
      <c r="G21" s="132"/>
      <c r="H21" s="132"/>
      <c r="I21" s="132"/>
      <c r="J21" s="132"/>
      <c r="K21" s="132"/>
      <c r="L21" s="132"/>
      <c r="Z21" s="10"/>
      <c r="AB21" s="10" t="str">
        <f>C21</f>
        <v>With a developmental disability as defined in United States Code, Title 42, Section 6001, Paragraph (5), as amended;</v>
      </c>
      <c r="AC21" s="10"/>
      <c r="AD21" s="10"/>
      <c r="AE21" s="10"/>
      <c r="AF21" s="2"/>
    </row>
    <row r="22" spans="1:35" s="1" customFormat="1" ht="38.25" customHeight="1" x14ac:dyDescent="0.35">
      <c r="A22" s="58"/>
      <c r="B22" s="35"/>
      <c r="C22" s="132" t="s">
        <v>40</v>
      </c>
      <c r="D22" s="132"/>
      <c r="E22" s="132"/>
      <c r="F22" s="132"/>
      <c r="G22" s="132"/>
      <c r="H22" s="132"/>
      <c r="I22" s="132"/>
      <c r="J22" s="132"/>
      <c r="K22" s="132"/>
      <c r="L22" s="132"/>
      <c r="Z22" s="10"/>
      <c r="AB22" s="10" t="str">
        <f>C22</f>
        <v>Who have been assessed as drug dependent persons as defined in Minnesota Statutes 254A.02, Subdivision 5, and are receiving or will receive care and treatment services provided by an approved treatment program as defined in Minnesota Statutes 254A.02, Subdivision 2;</v>
      </c>
      <c r="AC22" s="10"/>
      <c r="AD22" s="10"/>
      <c r="AE22" s="10"/>
      <c r="AF22" s="2"/>
    </row>
    <row r="23" spans="1:35" s="1" customFormat="1" ht="20.25" customHeight="1" x14ac:dyDescent="0.35">
      <c r="A23" s="58"/>
      <c r="B23" s="35"/>
      <c r="C23" s="132" t="s">
        <v>42</v>
      </c>
      <c r="D23" s="132"/>
      <c r="E23" s="132"/>
      <c r="F23" s="132"/>
      <c r="G23" s="132"/>
      <c r="H23" s="132"/>
      <c r="I23" s="132"/>
      <c r="J23" s="132"/>
      <c r="K23" s="132"/>
      <c r="L23" s="132"/>
      <c r="Z23" s="10"/>
      <c r="AB23" s="10" t="str">
        <f>C23</f>
        <v>With a brain injury as defined in Minnesota Statutes section 256B.093, Subdivision 4, paragraph (a); or</v>
      </c>
      <c r="AC23" s="10"/>
      <c r="AD23" s="10"/>
      <c r="AE23" s="10"/>
      <c r="AF23" s="2"/>
    </row>
    <row r="24" spans="1:35" s="1" customFormat="1" ht="27" customHeight="1" x14ac:dyDescent="0.35">
      <c r="A24" s="58"/>
      <c r="B24" s="35"/>
      <c r="C24" s="132" t="s">
        <v>43</v>
      </c>
      <c r="D24" s="132"/>
      <c r="E24" s="132"/>
      <c r="F24" s="132"/>
      <c r="G24" s="132"/>
      <c r="H24" s="132"/>
      <c r="I24" s="132"/>
      <c r="J24" s="132"/>
      <c r="K24" s="132"/>
      <c r="L24" s="132"/>
      <c r="Z24" s="10"/>
      <c r="AB24" s="10" t="str">
        <f>C24</f>
        <v>With permanent physical disabilities that substantially limit major life activities, if at least 50% of the units in the project are accessible as provided under Minnesota Rules, Chapter 1341.</v>
      </c>
      <c r="AC24" s="10"/>
      <c r="AD24" s="10"/>
      <c r="AE24" s="10"/>
      <c r="AF24" s="2"/>
    </row>
    <row r="25" spans="1:35" s="1" customFormat="1" ht="37.5" customHeight="1" x14ac:dyDescent="0.35">
      <c r="A25" s="33"/>
      <c r="B25" s="132" t="s">
        <v>44</v>
      </c>
      <c r="C25" s="132"/>
      <c r="D25" s="132"/>
      <c r="E25" s="132"/>
      <c r="F25" s="132"/>
      <c r="G25" s="132"/>
      <c r="H25" s="132"/>
      <c r="I25" s="132"/>
      <c r="J25" s="132"/>
      <c r="K25" s="132"/>
      <c r="L25" s="132"/>
      <c r="Z25" s="10"/>
      <c r="AA25" s="10" t="str">
        <f>B25</f>
        <v>Projects, whether or not restricted to persons of a particular age group, which preserve existing subsidized housing, if the allocation of HTC is necessary to (a) prevent conversion to market rate use or (b) remedy physical deterioration of the project, which would result in loss of existing federal subsidies.</v>
      </c>
      <c r="AB25" s="10"/>
      <c r="AC25" s="10"/>
      <c r="AD25" s="10"/>
      <c r="AE25" s="10"/>
      <c r="AF25" s="2"/>
    </row>
    <row r="26" spans="1:35" s="2" customFormat="1" ht="15" customHeight="1" x14ac:dyDescent="0.35">
      <c r="Z26" s="10"/>
      <c r="AA26" s="10"/>
      <c r="AB26" s="10"/>
      <c r="AC26" s="10"/>
      <c r="AD26" s="10"/>
      <c r="AE26" s="10"/>
    </row>
    <row r="27" spans="1:35" s="1" customFormat="1" x14ac:dyDescent="0.35">
      <c r="A27" s="150" t="s">
        <v>165</v>
      </c>
      <c r="B27" s="150"/>
      <c r="C27" s="150"/>
      <c r="D27" s="150"/>
      <c r="E27" s="150"/>
      <c r="F27" s="150"/>
      <c r="G27" s="150"/>
      <c r="H27" s="150"/>
      <c r="I27" s="150"/>
      <c r="J27" s="150"/>
      <c r="K27" s="150"/>
      <c r="L27" s="150"/>
      <c r="Z27" s="9"/>
      <c r="AD27" s="47"/>
      <c r="AE27" s="47"/>
      <c r="AF27" s="47"/>
      <c r="AG27" s="47"/>
      <c r="AH27" s="48"/>
    </row>
    <row r="28" spans="1:35" s="42" customFormat="1" ht="10.5" customHeight="1" x14ac:dyDescent="0.35">
      <c r="A28" s="59"/>
      <c r="B28" s="59"/>
      <c r="C28" s="59"/>
      <c r="D28" s="59"/>
      <c r="E28" s="59"/>
      <c r="F28" s="59"/>
      <c r="G28" s="59"/>
      <c r="H28" s="59"/>
      <c r="I28" s="59"/>
      <c r="J28" s="59"/>
      <c r="AC28" s="60"/>
      <c r="AD28" s="60"/>
      <c r="AE28" s="60"/>
      <c r="AF28" s="60"/>
      <c r="AG28" s="60"/>
    </row>
    <row r="29" spans="1:35" s="1" customFormat="1" ht="29" x14ac:dyDescent="0.35">
      <c r="A29" s="147"/>
      <c r="B29" s="147"/>
      <c r="C29" s="147"/>
      <c r="D29" s="147"/>
      <c r="E29" s="147"/>
      <c r="F29" s="147"/>
      <c r="G29" s="147"/>
      <c r="H29" s="147"/>
      <c r="I29" s="147"/>
      <c r="J29" s="147"/>
      <c r="K29" s="15" t="s">
        <v>1</v>
      </c>
      <c r="L29" s="15" t="s">
        <v>57</v>
      </c>
      <c r="AC29" s="10"/>
      <c r="AD29" s="10"/>
      <c r="AE29" s="10"/>
      <c r="AF29" s="10"/>
      <c r="AG29" s="10"/>
      <c r="AH29" s="2"/>
    </row>
    <row r="30" spans="1:35" s="1" customFormat="1" x14ac:dyDescent="0.35">
      <c r="A30" s="148" t="s">
        <v>148</v>
      </c>
      <c r="B30" s="148"/>
      <c r="C30" s="148"/>
      <c r="D30" s="148"/>
      <c r="E30" s="148"/>
      <c r="F30" s="148"/>
      <c r="G30" s="148"/>
      <c r="H30" s="148"/>
      <c r="I30" s="148"/>
      <c r="J30" s="148"/>
      <c r="K30" s="17">
        <f>IF(B37="X",12,(IF(B38="X",18,(IF(B39="X",25,)))))</f>
        <v>0</v>
      </c>
      <c r="L30" s="51"/>
      <c r="AC30" s="10"/>
      <c r="AD30" s="10"/>
      <c r="AE30" s="10"/>
      <c r="AF30" s="10"/>
      <c r="AG30" s="10"/>
      <c r="AH30" s="2"/>
    </row>
    <row r="31" spans="1:35" s="4" customFormat="1" ht="96.65" customHeight="1" x14ac:dyDescent="0.3">
      <c r="A31" s="99"/>
      <c r="B31" s="149" t="s">
        <v>87</v>
      </c>
      <c r="C31" s="149"/>
      <c r="D31" s="149"/>
      <c r="E31" s="149"/>
      <c r="F31" s="149"/>
      <c r="G31" s="149"/>
      <c r="H31" s="149"/>
      <c r="I31" s="149"/>
      <c r="J31" s="149"/>
      <c r="K31" s="76"/>
      <c r="AD31" s="75"/>
      <c r="AE31" s="75"/>
      <c r="AF31" s="75"/>
      <c r="AG31" s="75"/>
      <c r="AH31" s="75"/>
      <c r="AI31" s="77"/>
    </row>
    <row r="32" spans="1:35" s="4" customFormat="1" ht="18.75" customHeight="1" x14ac:dyDescent="0.35">
      <c r="A32" s="99"/>
      <c r="B32" s="130" t="s">
        <v>61</v>
      </c>
      <c r="C32" s="130"/>
      <c r="D32" s="130"/>
      <c r="E32" s="130"/>
      <c r="F32" s="130"/>
      <c r="G32" s="130"/>
      <c r="H32" s="130"/>
      <c r="I32" s="130"/>
      <c r="J32" s="130"/>
      <c r="K32" s="43"/>
      <c r="AD32" s="64"/>
      <c r="AE32" s="64"/>
      <c r="AF32" s="64"/>
      <c r="AG32" s="64"/>
      <c r="AH32" s="64"/>
      <c r="AI32" s="65"/>
    </row>
    <row r="33" spans="1:35" s="4" customFormat="1" ht="24" customHeight="1" x14ac:dyDescent="0.3">
      <c r="A33" s="99"/>
      <c r="B33" s="101"/>
      <c r="C33" s="146" t="s">
        <v>78</v>
      </c>
      <c r="D33" s="146"/>
      <c r="E33" s="146"/>
      <c r="F33" s="146"/>
      <c r="G33" s="146"/>
      <c r="H33" s="146"/>
      <c r="I33" s="146"/>
      <c r="J33" s="146"/>
      <c r="K33" s="43"/>
      <c r="L33" s="43"/>
      <c r="M33" s="43"/>
      <c r="N33" s="43"/>
      <c r="AD33" s="64"/>
      <c r="AE33" s="64"/>
      <c r="AF33" s="64"/>
      <c r="AG33" s="64"/>
      <c r="AH33" s="64"/>
      <c r="AI33" s="65"/>
    </row>
    <row r="34" spans="1:35" s="4" customFormat="1" ht="24" customHeight="1" x14ac:dyDescent="0.3">
      <c r="A34" s="99"/>
      <c r="B34" s="101"/>
      <c r="C34" s="146" t="s">
        <v>79</v>
      </c>
      <c r="D34" s="146"/>
      <c r="E34" s="146"/>
      <c r="F34" s="146"/>
      <c r="G34" s="146"/>
      <c r="H34" s="146"/>
      <c r="I34" s="146"/>
      <c r="J34" s="146"/>
      <c r="K34" s="66"/>
      <c r="AD34" s="64"/>
      <c r="AE34" s="64"/>
      <c r="AF34" s="64"/>
      <c r="AG34" s="64"/>
      <c r="AH34" s="64"/>
      <c r="AI34" s="65"/>
    </row>
    <row r="35" spans="1:35" s="2" customFormat="1" ht="24" customHeight="1" x14ac:dyDescent="0.3">
      <c r="A35" s="50"/>
      <c r="B35" s="78"/>
      <c r="C35" s="146" t="s">
        <v>80</v>
      </c>
      <c r="D35" s="146"/>
      <c r="E35" s="146"/>
      <c r="F35" s="146"/>
      <c r="G35" s="146"/>
      <c r="H35" s="146"/>
      <c r="I35" s="146"/>
      <c r="J35" s="146"/>
      <c r="AC35" s="10"/>
      <c r="AD35" s="10"/>
      <c r="AE35" s="10"/>
      <c r="AF35" s="10"/>
      <c r="AG35" s="10"/>
    </row>
    <row r="36" spans="1:35" s="50" customFormat="1" ht="12" x14ac:dyDescent="0.3">
      <c r="B36" s="78"/>
      <c r="C36" s="79"/>
      <c r="D36" s="79"/>
      <c r="E36" s="79"/>
      <c r="F36" s="79"/>
      <c r="G36" s="79"/>
      <c r="H36" s="79"/>
      <c r="I36" s="79"/>
      <c r="J36" s="79"/>
      <c r="AC36" s="66"/>
      <c r="AD36" s="66"/>
      <c r="AE36" s="66"/>
      <c r="AF36" s="66"/>
      <c r="AG36" s="66"/>
    </row>
    <row r="37" spans="1:35" s="1" customFormat="1" x14ac:dyDescent="0.35">
      <c r="A37" s="53"/>
      <c r="B37" s="102"/>
      <c r="C37" s="78" t="s">
        <v>62</v>
      </c>
      <c r="D37" s="78"/>
      <c r="E37" s="78"/>
      <c r="F37" s="78"/>
      <c r="G37" s="78"/>
      <c r="H37" s="98"/>
      <c r="I37" s="98"/>
      <c r="J37" s="98"/>
      <c r="K37" s="16"/>
      <c r="AC37" s="66"/>
      <c r="AD37" s="66"/>
      <c r="AE37" s="66"/>
      <c r="AF37" s="66"/>
      <c r="AG37" s="66"/>
      <c r="AH37" s="50"/>
    </row>
    <row r="38" spans="1:35" s="1" customFormat="1" x14ac:dyDescent="0.35">
      <c r="A38" s="53"/>
      <c r="B38" s="102"/>
      <c r="C38" s="78" t="s">
        <v>63</v>
      </c>
      <c r="D38" s="78"/>
      <c r="E38" s="78"/>
      <c r="F38" s="78"/>
      <c r="G38" s="78"/>
      <c r="H38" s="98"/>
      <c r="I38" s="98"/>
      <c r="J38" s="98"/>
      <c r="K38" s="16"/>
      <c r="AC38" s="66"/>
      <c r="AD38" s="66"/>
      <c r="AE38" s="66"/>
      <c r="AF38" s="66"/>
      <c r="AG38" s="66"/>
      <c r="AH38" s="50"/>
    </row>
    <row r="39" spans="1:35" s="1" customFormat="1" x14ac:dyDescent="0.35">
      <c r="A39" s="53"/>
      <c r="B39" s="102"/>
      <c r="C39" s="78" t="s">
        <v>64</v>
      </c>
      <c r="D39" s="78"/>
      <c r="E39" s="78"/>
      <c r="F39" s="78"/>
      <c r="G39" s="78"/>
      <c r="H39" s="98"/>
      <c r="I39" s="98"/>
      <c r="J39" s="98"/>
      <c r="K39" s="16"/>
      <c r="AC39" s="66"/>
      <c r="AD39" s="66"/>
      <c r="AE39" s="66"/>
      <c r="AF39" s="66"/>
      <c r="AG39" s="66"/>
      <c r="AH39" s="50"/>
    </row>
    <row r="40" spans="1:35" s="2" customFormat="1" ht="8.25" customHeight="1" x14ac:dyDescent="0.35">
      <c r="A40" s="50"/>
      <c r="B40" s="50"/>
      <c r="C40" s="50"/>
      <c r="D40" s="50"/>
      <c r="E40" s="50"/>
      <c r="F40" s="50"/>
      <c r="G40" s="50"/>
      <c r="H40" s="50"/>
      <c r="I40" s="50"/>
      <c r="J40" s="50"/>
      <c r="AC40" s="10"/>
      <c r="AD40" s="10"/>
      <c r="AE40" s="10"/>
      <c r="AF40" s="10"/>
      <c r="AG40" s="10"/>
    </row>
    <row r="41" spans="1:35" s="1" customFormat="1" ht="14.5" x14ac:dyDescent="0.35">
      <c r="A41" s="119" t="s">
        <v>33</v>
      </c>
      <c r="B41" s="119"/>
      <c r="C41" s="119"/>
      <c r="D41" s="119"/>
      <c r="E41" s="119"/>
      <c r="F41" s="119"/>
      <c r="G41" s="119"/>
      <c r="H41" s="119"/>
      <c r="I41" s="119"/>
      <c r="J41" s="119"/>
      <c r="K41" s="119">
        <f>IF(B42="",0,5)</f>
        <v>0</v>
      </c>
      <c r="L41" s="52"/>
      <c r="AC41" s="10"/>
      <c r="AD41" s="10"/>
      <c r="AE41" s="10"/>
      <c r="AF41" s="10"/>
      <c r="AG41" s="10"/>
      <c r="AH41" s="2"/>
    </row>
    <row r="42" spans="1:35" s="1" customFormat="1" ht="47.25" customHeight="1" x14ac:dyDescent="0.35">
      <c r="A42" s="50"/>
      <c r="B42" s="104"/>
      <c r="C42" s="130" t="s">
        <v>89</v>
      </c>
      <c r="D42" s="130"/>
      <c r="E42" s="130"/>
      <c r="F42" s="130"/>
      <c r="G42" s="130"/>
      <c r="H42" s="130"/>
      <c r="I42" s="130"/>
      <c r="J42" s="130"/>
      <c r="K42" s="43"/>
      <c r="AD42" s="10"/>
      <c r="AE42" s="10" t="str">
        <f>C42</f>
        <v xml:space="preserve">Five (5) points will be awarded to projects where a 501(c)(3) or 501(c)(4) non-profit organization with a primary service area in the cities of Minneapolis and/or Saint Paul that owns an interest in the project, and materially participates in the ownership, development, and operation of the low-income project throughout the term of the Declaration. </v>
      </c>
      <c r="AF42" s="10"/>
      <c r="AG42" s="10"/>
      <c r="AH42" s="10"/>
      <c r="AI42" s="2"/>
    </row>
    <row r="43" spans="1:35" s="1" customFormat="1" ht="67.5" customHeight="1" x14ac:dyDescent="0.35">
      <c r="A43" s="50"/>
      <c r="B43" s="95"/>
      <c r="C43" s="132" t="s">
        <v>22</v>
      </c>
      <c r="D43" s="132"/>
      <c r="E43" s="132"/>
      <c r="F43" s="132"/>
      <c r="G43" s="132"/>
      <c r="H43" s="132"/>
      <c r="I43" s="132"/>
      <c r="J43" s="132"/>
      <c r="K43" s="49"/>
      <c r="AD43" s="37"/>
      <c r="AE43" s="37"/>
      <c r="AF43" s="37"/>
      <c r="AG43" s="37"/>
      <c r="AH43" s="37"/>
      <c r="AI43" s="36"/>
    </row>
    <row r="44" spans="1:35" s="1" customFormat="1" ht="31.5" customHeight="1" x14ac:dyDescent="0.35">
      <c r="A44" s="50"/>
      <c r="B44" s="95"/>
      <c r="C44" s="132" t="s">
        <v>23</v>
      </c>
      <c r="D44" s="132"/>
      <c r="E44" s="132"/>
      <c r="F44" s="132"/>
      <c r="G44" s="132"/>
      <c r="H44" s="132"/>
      <c r="I44" s="132"/>
      <c r="J44" s="132"/>
      <c r="K44" s="49"/>
      <c r="AD44" s="37"/>
      <c r="AE44" s="37"/>
      <c r="AF44" s="37"/>
      <c r="AG44" s="37"/>
      <c r="AH44" s="37"/>
      <c r="AI44" s="36"/>
    </row>
    <row r="45" spans="1:35" s="1" customFormat="1" ht="12.65" customHeight="1" x14ac:dyDescent="0.35">
      <c r="A45" s="50"/>
      <c r="B45" s="95"/>
      <c r="C45" s="95"/>
      <c r="D45" s="95"/>
      <c r="E45" s="95"/>
      <c r="F45" s="95"/>
      <c r="G45" s="95"/>
      <c r="H45" s="95"/>
      <c r="I45" s="95"/>
      <c r="J45" s="95"/>
      <c r="K45" s="76"/>
      <c r="AD45" s="76"/>
      <c r="AE45" s="76"/>
      <c r="AF45" s="76"/>
      <c r="AG45" s="76"/>
      <c r="AH45" s="76"/>
      <c r="AI45" s="50"/>
    </row>
    <row r="46" spans="1:35" s="1" customFormat="1" ht="15.75" customHeight="1" x14ac:dyDescent="0.35">
      <c r="A46" s="117" t="s">
        <v>90</v>
      </c>
      <c r="B46" s="119"/>
      <c r="C46" s="119"/>
      <c r="D46" s="119"/>
      <c r="E46" s="88"/>
      <c r="F46" s="88"/>
      <c r="G46" s="88"/>
      <c r="H46" s="119"/>
      <c r="I46" s="119"/>
      <c r="J46" s="119"/>
      <c r="K46" s="119">
        <f>IF(B47="X",5,)</f>
        <v>0</v>
      </c>
      <c r="L46" s="52"/>
      <c r="AC46" s="10"/>
      <c r="AD46" s="10"/>
      <c r="AE46" s="10"/>
      <c r="AF46" s="10"/>
      <c r="AG46" s="10"/>
      <c r="AH46" s="2"/>
    </row>
    <row r="47" spans="1:35" s="1" customFormat="1" ht="54.75" customHeight="1" x14ac:dyDescent="0.35">
      <c r="A47" s="50"/>
      <c r="B47" s="104"/>
      <c r="C47" s="130" t="s">
        <v>91</v>
      </c>
      <c r="D47" s="130"/>
      <c r="E47" s="130"/>
      <c r="F47" s="130"/>
      <c r="G47" s="130"/>
      <c r="H47" s="130"/>
      <c r="I47" s="130"/>
      <c r="J47" s="130"/>
      <c r="K47" s="49"/>
      <c r="AD47" s="10"/>
      <c r="AE47" s="10" t="str">
        <f>C47</f>
        <v>Five (5) points will be awarded to projects that are not restricted to a particular age group in which, for the term of the Declaration, at least 10% and up to approximately 25% of the units are set aside and rented to persons with any of the following disabilities:</v>
      </c>
      <c r="AF47" s="10"/>
      <c r="AG47" s="10"/>
      <c r="AH47" s="10"/>
      <c r="AI47" s="2"/>
    </row>
    <row r="48" spans="1:35" s="1" customFormat="1" ht="25.5" customHeight="1" x14ac:dyDescent="0.35">
      <c r="A48" s="50"/>
      <c r="B48" s="95"/>
      <c r="C48" s="132" t="s">
        <v>45</v>
      </c>
      <c r="D48" s="132"/>
      <c r="E48" s="132"/>
      <c r="F48" s="132"/>
      <c r="G48" s="132"/>
      <c r="H48" s="132"/>
      <c r="I48" s="132"/>
      <c r="J48" s="95"/>
      <c r="K48" s="16"/>
      <c r="AC48" s="10"/>
      <c r="AD48" s="10"/>
      <c r="AE48" s="10"/>
      <c r="AF48" s="10"/>
      <c r="AG48" s="10"/>
      <c r="AH48" s="2"/>
    </row>
    <row r="49" spans="1:35" s="1" customFormat="1" ht="25.5" customHeight="1" x14ac:dyDescent="0.35">
      <c r="A49" s="50"/>
      <c r="B49" s="95"/>
      <c r="C49" s="132" t="s">
        <v>46</v>
      </c>
      <c r="D49" s="132"/>
      <c r="E49" s="132"/>
      <c r="F49" s="132"/>
      <c r="G49" s="132"/>
      <c r="H49" s="132"/>
      <c r="I49" s="132"/>
      <c r="J49" s="95"/>
      <c r="K49" s="16"/>
      <c r="AC49" s="10"/>
      <c r="AD49" s="10"/>
      <c r="AE49" s="10"/>
      <c r="AF49" s="10"/>
      <c r="AG49" s="10"/>
      <c r="AH49" s="2"/>
    </row>
    <row r="50" spans="1:35" s="1" customFormat="1" ht="51" customHeight="1" x14ac:dyDescent="0.35">
      <c r="A50" s="50"/>
      <c r="B50" s="95"/>
      <c r="C50" s="132" t="s">
        <v>47</v>
      </c>
      <c r="D50" s="132"/>
      <c r="E50" s="132"/>
      <c r="F50" s="132"/>
      <c r="G50" s="132"/>
      <c r="H50" s="132"/>
      <c r="I50" s="132"/>
      <c r="J50" s="95"/>
      <c r="K50" s="16"/>
      <c r="AC50" s="10"/>
      <c r="AD50" s="10"/>
      <c r="AE50" s="10"/>
      <c r="AF50" s="10"/>
      <c r="AG50" s="10"/>
      <c r="AH50" s="2"/>
    </row>
    <row r="51" spans="1:35" s="1" customFormat="1" ht="25.5" customHeight="1" x14ac:dyDescent="0.35">
      <c r="A51" s="50"/>
      <c r="B51" s="95"/>
      <c r="C51" s="132" t="s">
        <v>48</v>
      </c>
      <c r="D51" s="132"/>
      <c r="E51" s="132"/>
      <c r="F51" s="132"/>
      <c r="G51" s="132"/>
      <c r="H51" s="132"/>
      <c r="I51" s="132"/>
      <c r="J51" s="95"/>
      <c r="K51" s="16"/>
      <c r="AC51" s="10"/>
      <c r="AD51" s="10"/>
      <c r="AE51" s="10"/>
      <c r="AF51" s="10"/>
      <c r="AG51" s="10"/>
      <c r="AH51" s="2"/>
    </row>
    <row r="52" spans="1:35" s="1" customFormat="1" ht="34.5" customHeight="1" x14ac:dyDescent="0.35">
      <c r="A52" s="50"/>
      <c r="B52" s="95"/>
      <c r="C52" s="132" t="s">
        <v>59</v>
      </c>
      <c r="D52" s="132"/>
      <c r="E52" s="132"/>
      <c r="F52" s="132"/>
      <c r="G52" s="132"/>
      <c r="H52" s="132"/>
      <c r="I52" s="132"/>
      <c r="J52" s="95"/>
      <c r="K52" s="16"/>
      <c r="AC52" s="10"/>
      <c r="AD52" s="10"/>
      <c r="AE52" s="10"/>
      <c r="AF52" s="10"/>
      <c r="AG52" s="10"/>
      <c r="AH52" s="2"/>
    </row>
    <row r="53" spans="1:35" s="1" customFormat="1" ht="20.25" customHeight="1" x14ac:dyDescent="0.35">
      <c r="A53" s="50"/>
      <c r="B53" s="95"/>
      <c r="C53" s="132" t="s">
        <v>49</v>
      </c>
      <c r="D53" s="132"/>
      <c r="E53" s="132"/>
      <c r="F53" s="132"/>
      <c r="G53" s="132"/>
      <c r="H53" s="132"/>
      <c r="I53" s="132"/>
      <c r="J53" s="95"/>
      <c r="K53" s="16"/>
      <c r="AC53" s="10"/>
      <c r="AD53" s="10"/>
      <c r="AE53" s="10"/>
      <c r="AF53" s="10"/>
      <c r="AG53" s="10"/>
      <c r="AH53" s="2"/>
    </row>
    <row r="54" spans="1:35" s="1" customFormat="1" ht="11.25" customHeight="1" x14ac:dyDescent="0.35">
      <c r="A54" s="50"/>
      <c r="B54" s="50"/>
      <c r="C54" s="97"/>
      <c r="D54" s="97"/>
      <c r="E54" s="97"/>
      <c r="F54" s="97"/>
      <c r="G54" s="97"/>
      <c r="H54" s="97"/>
      <c r="I54" s="95"/>
      <c r="J54" s="95"/>
      <c r="K54" s="16"/>
      <c r="AC54" s="10"/>
      <c r="AD54" s="10"/>
      <c r="AE54" s="10"/>
      <c r="AF54" s="10"/>
      <c r="AG54" s="10"/>
      <c r="AH54" s="2"/>
    </row>
    <row r="55" spans="1:35" s="1" customFormat="1" ht="14.5" x14ac:dyDescent="0.35">
      <c r="A55" s="116" t="s">
        <v>92</v>
      </c>
      <c r="B55" s="88"/>
      <c r="C55" s="88"/>
      <c r="D55" s="88"/>
      <c r="E55" s="88"/>
      <c r="F55" s="88"/>
      <c r="G55" s="119"/>
      <c r="H55" s="119"/>
      <c r="I55" s="119"/>
      <c r="J55" s="119"/>
      <c r="K55" s="119">
        <f>IF(B56="",0,1)</f>
        <v>0</v>
      </c>
      <c r="L55" s="52"/>
      <c r="AC55" s="10"/>
      <c r="AD55" s="10"/>
      <c r="AE55" s="10"/>
      <c r="AF55" s="10"/>
      <c r="AG55" s="10"/>
      <c r="AH55" s="2"/>
    </row>
    <row r="56" spans="1:35" s="1" customFormat="1" ht="51" customHeight="1" x14ac:dyDescent="0.35">
      <c r="A56" s="50"/>
      <c r="B56" s="104"/>
      <c r="C56" s="132" t="s">
        <v>10</v>
      </c>
      <c r="D56" s="132"/>
      <c r="E56" s="132"/>
      <c r="F56" s="132"/>
      <c r="G56" s="132"/>
      <c r="H56" s="132"/>
      <c r="I56" s="132"/>
      <c r="J56" s="132"/>
      <c r="K56" s="49"/>
      <c r="AD56" s="10"/>
      <c r="AE56" s="10" t="str">
        <f>C56</f>
        <v>One (1) point will be awarded to projects that have a recommendation of support in writing for the project from a city recognized citizen participation community planning council, or neighborhood-based planning organization which represents the geographic location of the project, (a recommendation of support from the applicant is not eligible for points).</v>
      </c>
      <c r="AF56" s="10"/>
      <c r="AG56" s="10"/>
      <c r="AH56" s="10"/>
      <c r="AI56" s="2"/>
    </row>
    <row r="57" spans="1:35" s="2" customFormat="1" ht="16.5" customHeight="1" x14ac:dyDescent="0.35">
      <c r="A57" s="50"/>
      <c r="B57" s="50"/>
      <c r="C57" s="50"/>
      <c r="D57" s="50"/>
      <c r="E57" s="50"/>
      <c r="F57" s="50"/>
      <c r="G57" s="50"/>
      <c r="H57" s="50"/>
      <c r="I57" s="50"/>
      <c r="J57" s="50"/>
      <c r="AC57" s="10"/>
      <c r="AD57" s="10"/>
      <c r="AE57" s="10"/>
      <c r="AF57" s="10"/>
      <c r="AG57" s="10"/>
    </row>
    <row r="58" spans="1:35" s="1" customFormat="1" ht="14.5" x14ac:dyDescent="0.35">
      <c r="A58" s="116" t="s">
        <v>93</v>
      </c>
      <c r="B58" s="88"/>
      <c r="C58" s="88"/>
      <c r="D58" s="88"/>
      <c r="E58" s="88"/>
      <c r="F58" s="88"/>
      <c r="G58" s="119"/>
      <c r="H58" s="119"/>
      <c r="I58" s="119"/>
      <c r="J58" s="119"/>
      <c r="K58" s="119">
        <f>IF(B59="",0,20)</f>
        <v>0</v>
      </c>
      <c r="L58" s="52"/>
      <c r="AC58" s="10"/>
      <c r="AD58" s="10"/>
      <c r="AE58" s="10"/>
      <c r="AF58" s="10"/>
      <c r="AG58" s="10"/>
      <c r="AH58" s="2"/>
    </row>
    <row r="59" spans="1:35" s="1" customFormat="1" ht="33" customHeight="1" x14ac:dyDescent="0.35">
      <c r="A59" s="50"/>
      <c r="B59" s="104"/>
      <c r="C59" s="132" t="s">
        <v>11</v>
      </c>
      <c r="D59" s="132"/>
      <c r="E59" s="132"/>
      <c r="F59" s="132"/>
      <c r="G59" s="132"/>
      <c r="H59" s="132"/>
      <c r="I59" s="132"/>
      <c r="J59" s="132"/>
      <c r="K59" s="49"/>
      <c r="AD59" s="10"/>
      <c r="AE59" s="10" t="str">
        <f>C59</f>
        <v>Twenty (20) points will be awarded to projects located outside an ACP50 (See Exhibit V of the Procedural Manual.)</v>
      </c>
      <c r="AF59" s="10"/>
      <c r="AG59" s="10"/>
      <c r="AH59" s="10"/>
      <c r="AI59" s="2"/>
    </row>
    <row r="60" spans="1:35" s="2" customFormat="1" ht="15" customHeight="1" x14ac:dyDescent="0.35">
      <c r="A60" s="50"/>
      <c r="B60" s="50"/>
      <c r="C60" s="50"/>
      <c r="D60" s="50"/>
      <c r="E60" s="50"/>
      <c r="F60" s="50"/>
      <c r="G60" s="50"/>
      <c r="H60" s="50"/>
      <c r="I60" s="50"/>
      <c r="J60" s="50"/>
      <c r="AC60" s="10"/>
      <c r="AD60" s="10"/>
      <c r="AE60" s="10"/>
      <c r="AF60" s="10"/>
      <c r="AG60" s="10"/>
    </row>
    <row r="61" spans="1:35" s="1" customFormat="1" x14ac:dyDescent="0.35">
      <c r="A61" s="116" t="s">
        <v>94</v>
      </c>
      <c r="B61" s="88"/>
      <c r="C61" s="88"/>
      <c r="D61" s="88"/>
      <c r="E61" s="88"/>
      <c r="F61" s="88"/>
      <c r="G61" s="88"/>
      <c r="H61" s="119"/>
      <c r="I61" s="119"/>
      <c r="J61" s="103"/>
      <c r="K61" s="28">
        <f>IF(B64="X",5,(IF(B66="X",5,)))</f>
        <v>0</v>
      </c>
      <c r="L61" s="52"/>
      <c r="AC61" s="10"/>
      <c r="AD61" s="10"/>
      <c r="AE61" s="10"/>
      <c r="AF61" s="10"/>
      <c r="AG61" s="10"/>
      <c r="AH61" s="2"/>
    </row>
    <row r="62" spans="1:35" s="1" customFormat="1" ht="27.75" customHeight="1" x14ac:dyDescent="0.35">
      <c r="A62" s="54"/>
      <c r="B62" s="132" t="s">
        <v>12</v>
      </c>
      <c r="C62" s="132"/>
      <c r="D62" s="132"/>
      <c r="E62" s="132"/>
      <c r="F62" s="132"/>
      <c r="G62" s="132"/>
      <c r="H62" s="132"/>
      <c r="I62" s="132"/>
      <c r="J62" s="132"/>
      <c r="AC62" s="10"/>
      <c r="AD62" s="10" t="str">
        <f>B62</f>
        <v>Five (5) points will be awarded to the rehabilitation or stabilization of existing housing stock inside an ACP50.</v>
      </c>
      <c r="AE62" s="10"/>
      <c r="AF62" s="10"/>
      <c r="AG62" s="10"/>
      <c r="AH62" s="2"/>
    </row>
    <row r="63" spans="1:35" s="1" customFormat="1" ht="22.5" customHeight="1" x14ac:dyDescent="0.35">
      <c r="A63" s="54"/>
      <c r="B63" s="132" t="s">
        <v>13</v>
      </c>
      <c r="C63" s="132"/>
      <c r="D63" s="132"/>
      <c r="E63" s="132"/>
      <c r="F63" s="132"/>
      <c r="G63" s="132"/>
      <c r="H63" s="132"/>
      <c r="I63" s="132"/>
      <c r="J63" s="132"/>
      <c r="AC63" s="10"/>
      <c r="AD63" s="10"/>
      <c r="AE63" s="10"/>
      <c r="AF63" s="10"/>
      <c r="AG63" s="10"/>
      <c r="AH63" s="2"/>
    </row>
    <row r="64" spans="1:35" s="1" customFormat="1" ht="36.75" customHeight="1" x14ac:dyDescent="0.35">
      <c r="A64" s="53"/>
      <c r="B64" s="104"/>
      <c r="C64" s="151" t="s">
        <v>14</v>
      </c>
      <c r="D64" s="151"/>
      <c r="E64" s="151"/>
      <c r="F64" s="151"/>
      <c r="G64" s="151"/>
      <c r="H64" s="151"/>
      <c r="I64" s="95"/>
      <c r="J64" s="95"/>
      <c r="K64" s="16"/>
      <c r="AC64" s="10"/>
      <c r="AD64" s="10"/>
      <c r="AE64" s="10"/>
      <c r="AF64" s="10"/>
      <c r="AG64" s="10"/>
      <c r="AH64" s="2"/>
    </row>
    <row r="65" spans="1:34" s="1" customFormat="1" ht="15.75" customHeight="1" x14ac:dyDescent="0.35">
      <c r="A65" s="53"/>
      <c r="B65" s="50"/>
      <c r="C65" s="152" t="s">
        <v>0</v>
      </c>
      <c r="D65" s="152"/>
      <c r="E65" s="152"/>
      <c r="F65" s="152"/>
      <c r="G65" s="152"/>
      <c r="H65" s="152"/>
      <c r="I65" s="95"/>
      <c r="J65" s="95"/>
      <c r="K65" s="16"/>
      <c r="AC65" s="10"/>
      <c r="AD65" s="10"/>
      <c r="AE65" s="10"/>
      <c r="AF65" s="10"/>
      <c r="AG65" s="10"/>
      <c r="AH65" s="2"/>
    </row>
    <row r="66" spans="1:34" s="1" customFormat="1" ht="15.75" customHeight="1" x14ac:dyDescent="0.35">
      <c r="A66" s="53"/>
      <c r="B66" s="104"/>
      <c r="C66" s="151" t="s">
        <v>15</v>
      </c>
      <c r="D66" s="151"/>
      <c r="E66" s="151"/>
      <c r="F66" s="151"/>
      <c r="G66" s="151"/>
      <c r="H66" s="151"/>
      <c r="I66" s="95"/>
      <c r="J66" s="95"/>
      <c r="K66" s="16"/>
      <c r="AC66" s="10"/>
      <c r="AD66" s="10"/>
      <c r="AE66" s="10"/>
      <c r="AF66" s="10"/>
      <c r="AG66" s="10"/>
      <c r="AH66" s="2"/>
    </row>
    <row r="67" spans="1:34" s="2" customFormat="1" ht="15" customHeight="1" x14ac:dyDescent="0.35">
      <c r="A67" s="53"/>
      <c r="B67" s="50"/>
      <c r="C67" s="50"/>
      <c r="D67" s="50"/>
      <c r="E67" s="50"/>
      <c r="F67" s="50"/>
      <c r="G67" s="50"/>
      <c r="H67" s="50"/>
      <c r="I67" s="50"/>
      <c r="J67" s="50"/>
      <c r="AC67" s="10"/>
      <c r="AD67" s="10"/>
      <c r="AE67" s="10"/>
      <c r="AF67" s="10"/>
      <c r="AG67" s="10"/>
    </row>
    <row r="68" spans="1:34" s="1" customFormat="1" x14ac:dyDescent="0.35">
      <c r="A68" s="116" t="s">
        <v>95</v>
      </c>
      <c r="B68" s="88"/>
      <c r="C68" s="88"/>
      <c r="D68" s="88"/>
      <c r="E68" s="88"/>
      <c r="F68" s="88"/>
      <c r="G68" s="119"/>
      <c r="H68" s="119"/>
      <c r="I68" s="119"/>
      <c r="J68" s="119"/>
      <c r="K68" s="28">
        <f>IF(B72="X",15,(IF(B73="X",7,(IF(B74="X",3,)))))</f>
        <v>0</v>
      </c>
      <c r="L68" s="52"/>
      <c r="AC68" s="10"/>
      <c r="AD68" s="10"/>
      <c r="AE68" s="10"/>
      <c r="AF68" s="10"/>
      <c r="AG68" s="10"/>
      <c r="AH68" s="2"/>
    </row>
    <row r="69" spans="1:34" s="1" customFormat="1" ht="48.75" customHeight="1" x14ac:dyDescent="0.35">
      <c r="A69" s="95"/>
      <c r="B69" s="132" t="s">
        <v>16</v>
      </c>
      <c r="C69" s="132"/>
      <c r="D69" s="132"/>
      <c r="E69" s="132"/>
      <c r="F69" s="132"/>
      <c r="G69" s="132"/>
      <c r="H69" s="132"/>
      <c r="I69" s="132"/>
      <c r="J69" s="132"/>
      <c r="AC69" s="10"/>
      <c r="AD69" s="10" t="str">
        <f>B69</f>
        <v>Up to fifteen (15) points will be awarded to projects that have secured permanent capital funding commitments (other than the City of Minneapolis sources) at the time of Application. Commitment documentation must be project-specific and include the amount, terms and conditions in writing from the designated contributor. Words synonymous with “consider” or “may” award are not acceptable.</v>
      </c>
      <c r="AE69" s="10"/>
      <c r="AF69" s="10"/>
      <c r="AG69" s="10"/>
      <c r="AH69" s="2"/>
    </row>
    <row r="70" spans="1:34" s="1" customFormat="1" ht="27" customHeight="1" x14ac:dyDescent="0.35">
      <c r="A70" s="95"/>
      <c r="B70" s="132" t="s">
        <v>17</v>
      </c>
      <c r="C70" s="132"/>
      <c r="D70" s="132"/>
      <c r="E70" s="132"/>
      <c r="F70" s="132"/>
      <c r="G70" s="132"/>
      <c r="H70" s="132"/>
      <c r="I70" s="132"/>
      <c r="J70" s="132"/>
      <c r="AC70" s="10"/>
      <c r="AD70" s="10"/>
      <c r="AE70" s="10"/>
      <c r="AF70" s="10"/>
      <c r="AG70" s="10"/>
      <c r="AH70" s="2"/>
    </row>
    <row r="71" spans="1:34" s="1" customFormat="1" ht="41.25" customHeight="1" x14ac:dyDescent="0.35">
      <c r="A71" s="95"/>
      <c r="B71" s="132" t="s">
        <v>18</v>
      </c>
      <c r="C71" s="132"/>
      <c r="D71" s="132"/>
      <c r="E71" s="132"/>
      <c r="F71" s="132"/>
      <c r="G71" s="132"/>
      <c r="H71" s="132"/>
      <c r="I71" s="132"/>
      <c r="J71" s="132"/>
      <c r="AC71" s="10"/>
      <c r="AD71" s="10"/>
      <c r="AE71" s="10"/>
      <c r="AF71" s="10"/>
      <c r="AG71" s="10"/>
      <c r="AH71" s="2"/>
    </row>
    <row r="72" spans="1:34" s="1" customFormat="1" ht="15.75" customHeight="1" x14ac:dyDescent="0.35">
      <c r="A72" s="50"/>
      <c r="B72" s="104"/>
      <c r="C72" s="151" t="s">
        <v>24</v>
      </c>
      <c r="D72" s="151"/>
      <c r="E72" s="151"/>
      <c r="F72" s="151"/>
      <c r="G72" s="151"/>
      <c r="H72" s="151"/>
      <c r="I72" s="95"/>
      <c r="J72" s="95"/>
      <c r="K72" s="16"/>
      <c r="AC72" s="10"/>
      <c r="AD72" s="10"/>
      <c r="AE72" s="10"/>
      <c r="AF72" s="10"/>
      <c r="AG72" s="10"/>
      <c r="AH72" s="2"/>
    </row>
    <row r="73" spans="1:34" s="1" customFormat="1" ht="15.75" customHeight="1" x14ac:dyDescent="0.35">
      <c r="A73" s="50"/>
      <c r="B73" s="104"/>
      <c r="C73" s="151" t="s">
        <v>25</v>
      </c>
      <c r="D73" s="151"/>
      <c r="E73" s="151"/>
      <c r="F73" s="151"/>
      <c r="G73" s="151"/>
      <c r="H73" s="151"/>
      <c r="I73" s="95"/>
      <c r="J73" s="95"/>
      <c r="K73" s="16"/>
      <c r="AC73" s="10"/>
      <c r="AD73" s="10"/>
      <c r="AE73" s="10"/>
      <c r="AF73" s="10"/>
      <c r="AG73" s="10"/>
      <c r="AH73" s="2"/>
    </row>
    <row r="74" spans="1:34" s="1" customFormat="1" ht="19.5" customHeight="1" x14ac:dyDescent="0.35">
      <c r="A74" s="50"/>
      <c r="B74" s="104"/>
      <c r="C74" s="151" t="s">
        <v>26</v>
      </c>
      <c r="D74" s="151"/>
      <c r="E74" s="151"/>
      <c r="F74" s="151"/>
      <c r="G74" s="151"/>
      <c r="H74" s="151"/>
      <c r="I74" s="95"/>
      <c r="J74" s="95"/>
      <c r="K74" s="16"/>
      <c r="AC74" s="10"/>
      <c r="AD74" s="10"/>
      <c r="AE74" s="10"/>
      <c r="AF74" s="10"/>
      <c r="AG74" s="10"/>
      <c r="AH74" s="2"/>
    </row>
    <row r="75" spans="1:34" s="1" customFormat="1" ht="15.75" customHeight="1" x14ac:dyDescent="0.35">
      <c r="A75" s="95"/>
      <c r="B75" s="95"/>
      <c r="C75" s="95"/>
      <c r="D75" s="95"/>
      <c r="E75" s="95"/>
      <c r="F75" s="95"/>
      <c r="G75" s="95"/>
      <c r="H75" s="95"/>
      <c r="I75" s="95"/>
      <c r="J75" s="95"/>
      <c r="AC75" s="10"/>
      <c r="AD75" s="10"/>
      <c r="AE75" s="10"/>
      <c r="AF75" s="10"/>
      <c r="AG75" s="10"/>
      <c r="AH75" s="2"/>
    </row>
    <row r="76" spans="1:34" s="1" customFormat="1" x14ac:dyDescent="0.35">
      <c r="A76" s="116" t="s">
        <v>96</v>
      </c>
      <c r="B76" s="88"/>
      <c r="C76" s="88"/>
      <c r="D76" s="88"/>
      <c r="E76" s="88"/>
      <c r="F76" s="88"/>
      <c r="G76" s="88"/>
      <c r="H76" s="119"/>
      <c r="I76" s="119"/>
      <c r="J76" s="119"/>
      <c r="K76" s="28">
        <f>IF(B79="X",1,(IF(B80="X",2,(IF(B81="X",3,(IF(B82="X",4,(IF(B83="X",5,(IF(B84="X",10,)))))))))))</f>
        <v>0</v>
      </c>
      <c r="L76" s="52"/>
      <c r="AC76" s="10"/>
      <c r="AD76" s="10"/>
      <c r="AE76" s="10"/>
      <c r="AF76" s="10"/>
      <c r="AG76" s="10"/>
      <c r="AH76" s="2"/>
    </row>
    <row r="77" spans="1:34" s="1" customFormat="1" ht="100.5" customHeight="1" x14ac:dyDescent="0.35">
      <c r="A77" s="50"/>
      <c r="B77" s="132" t="s">
        <v>155</v>
      </c>
      <c r="C77" s="132"/>
      <c r="D77" s="132"/>
      <c r="E77" s="132"/>
      <c r="F77" s="132"/>
      <c r="G77" s="132"/>
      <c r="H77" s="132"/>
      <c r="I77" s="132"/>
      <c r="J77" s="132"/>
      <c r="K77" s="16"/>
      <c r="AC77" s="10"/>
      <c r="AD77" s="10" t="str">
        <f>B77</f>
        <v>Up to ten (10) points will be awarded to projects with substantial, multi-year non-capital funding commitments for support services for designated supportive HTC units. Such sources may be private or philanthropic. Sources that include operating budgets from the project, or related non-profits or 501c3s are not eligible for these points. State Housing Support (formerly Group Residential Housing (GRH)) or Housing Stabilization Service awards are not eligible for these points. Documentation must be project-specific and include the amount, terms, and conditions in writing from the designated contributor. Words synonymous with “consider” or “may” award are not acceptable. A supportive services budget must be submitted, including sources and uses.</v>
      </c>
      <c r="AE77" s="10"/>
      <c r="AF77" s="10"/>
      <c r="AG77" s="10"/>
      <c r="AH77" s="2"/>
    </row>
    <row r="78" spans="1:34" s="1" customFormat="1" ht="15" customHeight="1" x14ac:dyDescent="0.35">
      <c r="A78" s="50"/>
      <c r="B78" s="132" t="s">
        <v>19</v>
      </c>
      <c r="C78" s="132"/>
      <c r="D78" s="132"/>
      <c r="E78" s="132"/>
      <c r="F78" s="132"/>
      <c r="G78" s="132"/>
      <c r="H78" s="132"/>
      <c r="I78" s="132"/>
      <c r="J78" s="132"/>
      <c r="K78" s="16"/>
      <c r="AC78" s="10"/>
      <c r="AD78" s="10" t="str">
        <f>B78</f>
        <v xml:space="preserve"> Points will be awarded as follows:</v>
      </c>
      <c r="AE78" s="10"/>
      <c r="AF78" s="10"/>
      <c r="AG78" s="10"/>
      <c r="AH78" s="2"/>
    </row>
    <row r="79" spans="1:34" s="1" customFormat="1" ht="17.25" customHeight="1" x14ac:dyDescent="0.35">
      <c r="A79" s="50"/>
      <c r="B79" s="104"/>
      <c r="C79" s="80" t="s">
        <v>97</v>
      </c>
      <c r="D79" s="55"/>
      <c r="E79" s="55"/>
      <c r="F79" s="55"/>
      <c r="G79" s="55"/>
      <c r="H79" s="55"/>
      <c r="I79" s="95"/>
      <c r="J79" s="95"/>
      <c r="K79" s="16"/>
      <c r="AC79" s="10"/>
      <c r="AD79" s="10"/>
      <c r="AE79" s="10"/>
      <c r="AF79" s="10"/>
      <c r="AG79" s="10"/>
      <c r="AH79" s="2"/>
    </row>
    <row r="80" spans="1:34" s="1" customFormat="1" ht="17.25" customHeight="1" x14ac:dyDescent="0.35">
      <c r="A80" s="50"/>
      <c r="B80" s="104"/>
      <c r="C80" s="55" t="s">
        <v>50</v>
      </c>
      <c r="D80" s="55"/>
      <c r="E80" s="55"/>
      <c r="F80" s="55"/>
      <c r="G80" s="55"/>
      <c r="H80" s="55"/>
      <c r="I80" s="95"/>
      <c r="J80" s="95"/>
      <c r="K80" s="16"/>
      <c r="AC80" s="10"/>
      <c r="AD80" s="10"/>
      <c r="AE80" s="10"/>
      <c r="AF80" s="10"/>
      <c r="AG80" s="10"/>
      <c r="AH80" s="2"/>
    </row>
    <row r="81" spans="1:34" s="1" customFormat="1" ht="17.25" customHeight="1" x14ac:dyDescent="0.35">
      <c r="A81" s="50"/>
      <c r="B81" s="104"/>
      <c r="C81" s="55" t="s">
        <v>51</v>
      </c>
      <c r="D81" s="55"/>
      <c r="E81" s="55"/>
      <c r="F81" s="55"/>
      <c r="G81" s="55"/>
      <c r="H81" s="55"/>
      <c r="I81" s="95"/>
      <c r="J81" s="95"/>
      <c r="K81" s="16"/>
      <c r="AC81" s="10"/>
      <c r="AD81" s="10"/>
      <c r="AE81" s="10"/>
      <c r="AF81" s="10"/>
      <c r="AG81" s="10"/>
      <c r="AH81" s="2"/>
    </row>
    <row r="82" spans="1:34" s="2" customFormat="1" ht="17.25" customHeight="1" x14ac:dyDescent="0.35">
      <c r="A82" s="50"/>
      <c r="B82" s="104"/>
      <c r="C82" s="55" t="s">
        <v>52</v>
      </c>
      <c r="D82" s="55"/>
      <c r="E82" s="55"/>
      <c r="F82" s="55"/>
      <c r="G82" s="55"/>
      <c r="H82" s="55"/>
      <c r="I82" s="50"/>
      <c r="J82" s="50"/>
      <c r="AC82" s="10"/>
      <c r="AD82" s="10"/>
      <c r="AE82" s="10"/>
      <c r="AF82" s="10"/>
      <c r="AG82" s="10"/>
    </row>
    <row r="83" spans="1:34" s="2" customFormat="1" ht="17.25" customHeight="1" x14ac:dyDescent="0.3">
      <c r="A83" s="50"/>
      <c r="B83" s="107"/>
      <c r="C83" s="55" t="s">
        <v>53</v>
      </c>
      <c r="D83" s="55"/>
      <c r="E83" s="55"/>
      <c r="F83" s="55"/>
      <c r="G83" s="55"/>
      <c r="H83" s="55"/>
      <c r="I83" s="50"/>
      <c r="J83" s="50"/>
      <c r="AC83" s="10"/>
      <c r="AD83" s="10"/>
      <c r="AE83" s="10"/>
      <c r="AF83" s="10"/>
      <c r="AG83" s="10"/>
    </row>
    <row r="84" spans="1:34" s="2" customFormat="1" ht="17.25" customHeight="1" x14ac:dyDescent="0.35">
      <c r="A84" s="50"/>
      <c r="B84" s="104"/>
      <c r="C84" s="55" t="s">
        <v>54</v>
      </c>
      <c r="D84" s="55"/>
      <c r="E84" s="55"/>
      <c r="F84" s="55"/>
      <c r="G84" s="55"/>
      <c r="H84" s="55"/>
      <c r="I84" s="50"/>
      <c r="J84" s="50"/>
      <c r="AC84" s="10"/>
      <c r="AD84" s="10"/>
      <c r="AE84" s="10"/>
      <c r="AF84" s="10"/>
      <c r="AG84" s="10"/>
    </row>
    <row r="85" spans="1:34" s="2" customFormat="1" ht="15" customHeight="1" x14ac:dyDescent="0.35">
      <c r="A85" s="50"/>
      <c r="B85" s="50"/>
      <c r="C85" s="8"/>
      <c r="D85" s="32"/>
      <c r="E85" s="32"/>
      <c r="F85" s="32"/>
      <c r="G85" s="32"/>
      <c r="H85" s="50"/>
      <c r="I85" s="50"/>
      <c r="J85" s="50"/>
      <c r="AC85" s="10"/>
      <c r="AD85" s="10"/>
      <c r="AE85" s="10"/>
      <c r="AF85" s="10"/>
      <c r="AG85" s="10"/>
    </row>
    <row r="86" spans="1:34" s="1" customFormat="1" x14ac:dyDescent="0.35">
      <c r="A86" s="117" t="s">
        <v>98</v>
      </c>
      <c r="B86" s="119"/>
      <c r="C86" s="119"/>
      <c r="D86" s="119"/>
      <c r="E86" s="119"/>
      <c r="F86" s="88"/>
      <c r="G86" s="88"/>
      <c r="H86" s="119"/>
      <c r="I86" s="119"/>
      <c r="J86" s="103"/>
      <c r="K86" s="28">
        <f>IF(B87="X",1,)</f>
        <v>0</v>
      </c>
      <c r="L86" s="52"/>
      <c r="AC86" s="10"/>
      <c r="AD86" s="10"/>
      <c r="AE86" s="10"/>
      <c r="AF86" s="10"/>
      <c r="AG86" s="10"/>
      <c r="AH86" s="2"/>
    </row>
    <row r="87" spans="1:34" s="2" customFormat="1" ht="63" customHeight="1" x14ac:dyDescent="0.35">
      <c r="A87" s="50"/>
      <c r="B87" s="108"/>
      <c r="C87" s="132" t="s">
        <v>88</v>
      </c>
      <c r="D87" s="132"/>
      <c r="E87" s="132"/>
      <c r="F87" s="132"/>
      <c r="G87" s="132"/>
      <c r="H87" s="132"/>
      <c r="I87" s="132"/>
      <c r="J87" s="132"/>
      <c r="K87" s="49"/>
      <c r="AD87" s="10"/>
      <c r="AE87" s="10"/>
      <c r="AF87" s="10"/>
      <c r="AG87" s="10"/>
      <c r="AH87" s="10"/>
    </row>
    <row r="88" spans="1:34" s="2" customFormat="1" ht="15" customHeight="1" x14ac:dyDescent="0.35">
      <c r="A88" s="50"/>
      <c r="B88" s="50"/>
      <c r="C88" s="50"/>
      <c r="D88" s="50"/>
      <c r="E88" s="50"/>
      <c r="F88" s="50"/>
      <c r="G88" s="50"/>
      <c r="H88" s="50"/>
      <c r="I88" s="50"/>
      <c r="J88" s="50"/>
      <c r="AC88" s="10"/>
      <c r="AD88" s="10"/>
      <c r="AE88" s="10"/>
      <c r="AF88" s="10"/>
      <c r="AG88" s="10"/>
    </row>
    <row r="89" spans="1:34" s="1" customFormat="1" x14ac:dyDescent="0.35">
      <c r="A89" s="116" t="s">
        <v>99</v>
      </c>
      <c r="B89" s="88"/>
      <c r="C89" s="88"/>
      <c r="D89" s="88"/>
      <c r="E89" s="88"/>
      <c r="F89" s="88"/>
      <c r="G89" s="88"/>
      <c r="H89" s="103"/>
      <c r="I89" s="103"/>
      <c r="J89" s="103"/>
      <c r="K89" s="28">
        <f>IF(B92="X",6,(IF(B93="X",3,(IF(B94="X",2,(IF(B95="X",1,(IF(B96="X",0,)))))))))</f>
        <v>0</v>
      </c>
      <c r="L89" s="52"/>
      <c r="AC89" s="10"/>
      <c r="AD89" s="10"/>
      <c r="AE89" s="10"/>
      <c r="AF89" s="10"/>
      <c r="AG89" s="10"/>
      <c r="AH89" s="2"/>
    </row>
    <row r="90" spans="1:34" s="12" customFormat="1" ht="40.5" customHeight="1" x14ac:dyDescent="0.35">
      <c r="A90" s="95"/>
      <c r="B90" s="132" t="s">
        <v>156</v>
      </c>
      <c r="C90" s="132"/>
      <c r="D90" s="132"/>
      <c r="E90" s="132"/>
      <c r="F90" s="132"/>
      <c r="G90" s="132"/>
      <c r="H90" s="132"/>
      <c r="I90" s="132"/>
      <c r="J90" s="132"/>
      <c r="AC90" s="11"/>
      <c r="AD90" s="10" t="str">
        <f>B90</f>
        <v>Points will be awarded to projects on a sliding scale of intermediary costs based on the percentage of total project costs. For those applicants receiving points under this item, this percentage may be enforced at issuance of the IRS Form 8609.</v>
      </c>
      <c r="AE90" s="11"/>
      <c r="AF90" s="11"/>
      <c r="AG90" s="11"/>
      <c r="AH90" s="14"/>
    </row>
    <row r="91" spans="1:34" s="12" customFormat="1" ht="21" customHeight="1" x14ac:dyDescent="0.35">
      <c r="A91" s="95"/>
      <c r="B91" s="139" t="s">
        <v>27</v>
      </c>
      <c r="C91" s="139"/>
      <c r="D91" s="139"/>
      <c r="E91" s="139"/>
      <c r="F91" s="139"/>
      <c r="G91" s="139"/>
      <c r="H91" s="95"/>
      <c r="I91" s="95"/>
      <c r="J91" s="95"/>
      <c r="AC91" s="11"/>
      <c r="AD91" s="10"/>
      <c r="AE91" s="11"/>
      <c r="AF91" s="11"/>
      <c r="AG91" s="11"/>
      <c r="AH91" s="14"/>
    </row>
    <row r="92" spans="1:34" s="12" customFormat="1" ht="16.5" customHeight="1" x14ac:dyDescent="0.35">
      <c r="A92" s="95"/>
      <c r="B92" s="108"/>
      <c r="C92" s="140" t="s">
        <v>28</v>
      </c>
      <c r="D92" s="140"/>
      <c r="E92" s="140"/>
      <c r="F92" s="140"/>
      <c r="G92" s="140"/>
      <c r="H92" s="140"/>
      <c r="I92" s="95"/>
      <c r="J92" s="95"/>
      <c r="AC92" s="11"/>
      <c r="AD92" s="10"/>
      <c r="AE92" s="11"/>
      <c r="AF92" s="11"/>
      <c r="AG92" s="11"/>
      <c r="AH92" s="14"/>
    </row>
    <row r="93" spans="1:34" s="12" customFormat="1" ht="16.5" customHeight="1" x14ac:dyDescent="0.35">
      <c r="A93" s="95"/>
      <c r="B93" s="108"/>
      <c r="C93" s="140" t="s">
        <v>29</v>
      </c>
      <c r="D93" s="140"/>
      <c r="E93" s="140"/>
      <c r="F93" s="140"/>
      <c r="G93" s="140"/>
      <c r="H93" s="140"/>
      <c r="I93" s="95"/>
      <c r="J93" s="95"/>
      <c r="AC93" s="11"/>
      <c r="AD93" s="10"/>
      <c r="AE93" s="11"/>
      <c r="AF93" s="11"/>
      <c r="AG93" s="11"/>
      <c r="AH93" s="14"/>
    </row>
    <row r="94" spans="1:34" s="12" customFormat="1" ht="16.5" customHeight="1" x14ac:dyDescent="0.35">
      <c r="A94" s="95"/>
      <c r="B94" s="108"/>
      <c r="C94" s="140" t="s">
        <v>30</v>
      </c>
      <c r="D94" s="140"/>
      <c r="E94" s="140"/>
      <c r="F94" s="140"/>
      <c r="G94" s="140"/>
      <c r="H94" s="140"/>
      <c r="I94" s="95"/>
      <c r="J94" s="95"/>
      <c r="AC94" s="11"/>
      <c r="AD94" s="10"/>
      <c r="AE94" s="11"/>
      <c r="AF94" s="11"/>
      <c r="AG94" s="11"/>
      <c r="AH94" s="14"/>
    </row>
    <row r="95" spans="1:34" s="2" customFormat="1" ht="16.5" customHeight="1" x14ac:dyDescent="0.35">
      <c r="A95" s="50"/>
      <c r="B95" s="108"/>
      <c r="C95" s="140" t="s">
        <v>31</v>
      </c>
      <c r="D95" s="140"/>
      <c r="E95" s="140"/>
      <c r="F95" s="140"/>
      <c r="G95" s="140"/>
      <c r="H95" s="140"/>
      <c r="I95" s="50"/>
      <c r="J95" s="50"/>
      <c r="AC95" s="10"/>
      <c r="AD95" s="10"/>
      <c r="AE95" s="10"/>
      <c r="AF95" s="10"/>
      <c r="AG95" s="10"/>
    </row>
    <row r="96" spans="1:34" s="2" customFormat="1" ht="16.5" customHeight="1" x14ac:dyDescent="0.35">
      <c r="A96" s="50"/>
      <c r="B96" s="108"/>
      <c r="C96" s="140" t="s">
        <v>32</v>
      </c>
      <c r="D96" s="140"/>
      <c r="E96" s="140"/>
      <c r="F96" s="140"/>
      <c r="G96" s="140"/>
      <c r="H96" s="140"/>
      <c r="I96" s="50"/>
      <c r="J96" s="50"/>
      <c r="AC96" s="10"/>
      <c r="AD96" s="10"/>
      <c r="AE96" s="10"/>
      <c r="AF96" s="10"/>
      <c r="AG96" s="10"/>
    </row>
    <row r="97" spans="1:35" s="2" customFormat="1" ht="15" customHeight="1" x14ac:dyDescent="0.35">
      <c r="A97" s="50"/>
      <c r="B97" s="50"/>
      <c r="C97" s="38"/>
      <c r="D97" s="39"/>
      <c r="E97" s="39"/>
      <c r="F97" s="39"/>
      <c r="G97" s="39"/>
      <c r="H97" s="50"/>
      <c r="I97" s="50"/>
      <c r="J97" s="50"/>
      <c r="AC97" s="10"/>
      <c r="AD97" s="10"/>
      <c r="AE97" s="10"/>
      <c r="AF97" s="10"/>
      <c r="AG97" s="10"/>
    </row>
    <row r="98" spans="1:35" s="1" customFormat="1" x14ac:dyDescent="0.35">
      <c r="A98" s="116" t="s">
        <v>100</v>
      </c>
      <c r="B98" s="88"/>
      <c r="C98" s="88"/>
      <c r="D98" s="88"/>
      <c r="E98" s="88"/>
      <c r="F98" s="88"/>
      <c r="G98" s="88"/>
      <c r="H98" s="103"/>
      <c r="I98" s="103"/>
      <c r="J98" s="103"/>
      <c r="K98" s="28">
        <f>IF(B100="X",10,(IF(B101="X",5,)))</f>
        <v>0</v>
      </c>
      <c r="L98" s="52"/>
      <c r="AC98" s="10"/>
      <c r="AD98" s="10"/>
      <c r="AE98" s="10"/>
      <c r="AF98" s="10"/>
      <c r="AG98" s="10"/>
      <c r="AH98" s="2"/>
    </row>
    <row r="99" spans="1:35" s="12" customFormat="1" ht="22.5" customHeight="1" x14ac:dyDescent="0.35">
      <c r="A99" s="44"/>
      <c r="B99" s="132" t="s">
        <v>20</v>
      </c>
      <c r="C99" s="132"/>
      <c r="D99" s="132"/>
      <c r="E99" s="132"/>
      <c r="F99" s="132"/>
      <c r="G99" s="132"/>
      <c r="H99" s="132"/>
      <c r="I99" s="132"/>
      <c r="J99" s="132"/>
      <c r="AC99" s="11"/>
      <c r="AD99" s="10" t="str">
        <f>B99</f>
        <v>Up to ten (10) points will be awarded to projects located in a node or corridor well-served by transit.</v>
      </c>
      <c r="AE99" s="11"/>
      <c r="AF99" s="11"/>
      <c r="AG99" s="11"/>
      <c r="AH99" s="14"/>
    </row>
    <row r="100" spans="1:35" s="41" customFormat="1" ht="39.75" customHeight="1" x14ac:dyDescent="0.35">
      <c r="A100" s="44"/>
      <c r="B100" s="108"/>
      <c r="C100" s="151" t="s">
        <v>58</v>
      </c>
      <c r="D100" s="151"/>
      <c r="E100" s="151"/>
      <c r="F100" s="151"/>
      <c r="G100" s="151"/>
      <c r="H100" s="151"/>
      <c r="I100" s="44"/>
      <c r="J100" s="44"/>
      <c r="K100" s="42"/>
      <c r="AC100" s="43"/>
      <c r="AD100" s="43"/>
      <c r="AE100" s="43"/>
      <c r="AF100" s="43"/>
      <c r="AG100" s="43"/>
      <c r="AH100" s="44"/>
    </row>
    <row r="101" spans="1:35" s="41" customFormat="1" ht="28.5" customHeight="1" x14ac:dyDescent="0.35">
      <c r="A101" s="44"/>
      <c r="B101" s="108"/>
      <c r="C101" s="151" t="s">
        <v>21</v>
      </c>
      <c r="D101" s="151"/>
      <c r="E101" s="151"/>
      <c r="F101" s="151"/>
      <c r="G101" s="151"/>
      <c r="H101" s="151"/>
      <c r="I101" s="44"/>
      <c r="J101" s="44"/>
      <c r="K101" s="42"/>
      <c r="AC101" s="43"/>
      <c r="AD101" s="43"/>
      <c r="AE101" s="43"/>
      <c r="AF101" s="43"/>
      <c r="AG101" s="43"/>
      <c r="AH101" s="44"/>
    </row>
    <row r="102" spans="1:35" s="41" customFormat="1" x14ac:dyDescent="0.35">
      <c r="A102" s="44"/>
      <c r="B102" s="44"/>
      <c r="C102" s="44"/>
      <c r="D102" s="44"/>
      <c r="E102" s="44"/>
      <c r="F102" s="44"/>
      <c r="G102" s="44"/>
      <c r="H102" s="44"/>
      <c r="I102" s="44"/>
      <c r="J102" s="44"/>
      <c r="K102" s="42"/>
      <c r="AC102" s="43"/>
      <c r="AD102" s="43"/>
      <c r="AE102" s="43"/>
      <c r="AF102" s="43"/>
      <c r="AG102" s="43"/>
      <c r="AH102" s="44"/>
    </row>
    <row r="103" spans="1:35" s="1" customFormat="1" x14ac:dyDescent="0.35">
      <c r="A103" s="116" t="s">
        <v>101</v>
      </c>
      <c r="B103" s="88"/>
      <c r="C103" s="88"/>
      <c r="D103" s="88"/>
      <c r="E103" s="88"/>
      <c r="F103" s="105"/>
      <c r="G103" s="105"/>
      <c r="H103" s="103"/>
      <c r="I103" s="103"/>
      <c r="J103" s="103"/>
      <c r="K103" s="28">
        <f>IF(B104="X",5,)</f>
        <v>0</v>
      </c>
      <c r="L103" s="52"/>
      <c r="AC103" s="10"/>
      <c r="AD103" s="10"/>
      <c r="AE103" s="10"/>
      <c r="AF103" s="10"/>
      <c r="AG103" s="10"/>
      <c r="AH103" s="2"/>
    </row>
    <row r="104" spans="1:35" s="12" customFormat="1" ht="24.75" customHeight="1" x14ac:dyDescent="0.35">
      <c r="A104" s="14"/>
      <c r="B104" s="108"/>
      <c r="C104" s="132" t="s">
        <v>34</v>
      </c>
      <c r="D104" s="132"/>
      <c r="E104" s="132"/>
      <c r="F104" s="132"/>
      <c r="G104" s="132"/>
      <c r="H104" s="132"/>
      <c r="I104" s="132"/>
      <c r="J104" s="132"/>
      <c r="K104" s="49"/>
      <c r="AD104" s="11"/>
      <c r="AE104" s="10" t="str">
        <f>C104</f>
        <v>Five (5) points will be awarded to projects that have an overall density equal to or greater than 30 units per acre.</v>
      </c>
      <c r="AF104" s="11"/>
      <c r="AG104" s="11"/>
      <c r="AH104" s="11"/>
      <c r="AI104" s="14"/>
    </row>
    <row r="105" spans="1:35" s="41" customFormat="1" ht="58" customHeight="1" x14ac:dyDescent="0.35">
      <c r="A105" s="44"/>
      <c r="B105" s="44"/>
      <c r="C105" s="44"/>
      <c r="D105" s="44"/>
      <c r="E105" s="44"/>
      <c r="F105" s="44"/>
      <c r="G105" s="44"/>
      <c r="H105" s="44"/>
      <c r="I105" s="44"/>
      <c r="J105" s="44"/>
      <c r="K105" s="42"/>
      <c r="AC105" s="43"/>
      <c r="AD105" s="43"/>
      <c r="AE105" s="43"/>
      <c r="AF105" s="43"/>
      <c r="AG105" s="43"/>
      <c r="AH105" s="44"/>
    </row>
    <row r="106" spans="1:35" s="12" customFormat="1" x14ac:dyDescent="0.35">
      <c r="A106" s="117" t="s">
        <v>82</v>
      </c>
      <c r="B106" s="118"/>
      <c r="C106" s="118"/>
      <c r="D106" s="118"/>
      <c r="E106" s="118"/>
      <c r="F106" s="118"/>
      <c r="G106" s="109"/>
      <c r="H106" s="109"/>
      <c r="I106" s="109"/>
      <c r="J106" s="109"/>
      <c r="K106" s="74">
        <f>IF(B108="X",5,)</f>
        <v>0</v>
      </c>
      <c r="L106" s="73"/>
      <c r="AD106" s="11"/>
      <c r="AE106" s="66"/>
      <c r="AF106" s="11"/>
      <c r="AG106" s="11"/>
      <c r="AH106" s="11"/>
      <c r="AI106" s="14"/>
    </row>
    <row r="107" spans="1:35" s="68" customFormat="1" ht="87" customHeight="1" x14ac:dyDescent="0.35">
      <c r="A107" s="100"/>
      <c r="B107" s="126" t="s">
        <v>153</v>
      </c>
      <c r="C107" s="126"/>
      <c r="D107" s="126"/>
      <c r="E107" s="126"/>
      <c r="F107" s="126"/>
      <c r="G107" s="126"/>
      <c r="H107" s="126"/>
      <c r="I107" s="126"/>
      <c r="J107" s="126"/>
      <c r="K107" s="71"/>
      <c r="L107" s="72"/>
      <c r="M107" s="82"/>
      <c r="AD107" s="69"/>
      <c r="AE107" s="43"/>
      <c r="AF107" s="69"/>
      <c r="AG107" s="69"/>
      <c r="AH107" s="69"/>
      <c r="AI107" s="70"/>
    </row>
    <row r="108" spans="1:35" s="68" customFormat="1" ht="25.5" customHeight="1" x14ac:dyDescent="0.35">
      <c r="A108" s="100"/>
      <c r="B108" s="110"/>
      <c r="C108" s="126" t="s">
        <v>65</v>
      </c>
      <c r="D108" s="127"/>
      <c r="E108" s="127"/>
      <c r="F108" s="127"/>
      <c r="G108" s="127"/>
      <c r="H108" s="127"/>
      <c r="I108" s="127"/>
      <c r="J108" s="127"/>
      <c r="K108" s="67"/>
      <c r="L108" s="67"/>
      <c r="M108" s="82"/>
      <c r="AD108" s="69"/>
      <c r="AE108" s="43"/>
      <c r="AF108" s="69"/>
      <c r="AG108" s="69"/>
      <c r="AH108" s="69"/>
      <c r="AI108" s="70"/>
    </row>
    <row r="109" spans="1:35" s="68" customFormat="1" ht="13.9" customHeight="1" x14ac:dyDescent="0.35">
      <c r="A109" s="100"/>
      <c r="B109" s="111"/>
      <c r="C109" s="126" t="s">
        <v>81</v>
      </c>
      <c r="D109" s="127"/>
      <c r="E109" s="127"/>
      <c r="F109" s="120"/>
      <c r="G109" s="120"/>
      <c r="H109" s="120"/>
      <c r="I109" s="120"/>
      <c r="J109" s="120"/>
      <c r="K109" s="67"/>
      <c r="L109" s="67"/>
      <c r="M109" s="82"/>
      <c r="AD109" s="69"/>
      <c r="AE109" s="43"/>
      <c r="AF109" s="69"/>
      <c r="AG109" s="69"/>
      <c r="AH109" s="69"/>
      <c r="AI109" s="70"/>
    </row>
    <row r="110" spans="1:35" s="68" customFormat="1" ht="16.5" customHeight="1" x14ac:dyDescent="0.35">
      <c r="A110" s="100"/>
      <c r="B110" s="71"/>
      <c r="C110" s="126" t="s">
        <v>112</v>
      </c>
      <c r="D110" s="127"/>
      <c r="E110" s="127"/>
      <c r="F110" s="127"/>
      <c r="G110" s="127"/>
      <c r="H110" s="127"/>
      <c r="I110" s="127"/>
      <c r="J110" s="127"/>
      <c r="K110" s="67"/>
      <c r="L110" s="67"/>
      <c r="M110" s="82"/>
      <c r="AD110" s="69"/>
      <c r="AE110" s="43"/>
      <c r="AF110" s="69"/>
      <c r="AG110" s="69"/>
      <c r="AH110" s="69"/>
      <c r="AI110" s="70"/>
    </row>
    <row r="111" spans="1:35" s="68" customFormat="1" ht="39" customHeight="1" x14ac:dyDescent="0.35">
      <c r="A111" s="100"/>
      <c r="B111" s="100"/>
      <c r="C111" s="124"/>
      <c r="D111" s="128" t="s">
        <v>111</v>
      </c>
      <c r="E111" s="128"/>
      <c r="F111" s="128"/>
      <c r="G111" s="128"/>
      <c r="H111" s="128"/>
      <c r="I111" s="128"/>
      <c r="J111" s="128"/>
      <c r="K111" s="67"/>
      <c r="L111" s="67"/>
      <c r="M111" s="82"/>
      <c r="AD111" s="69"/>
      <c r="AE111" s="43"/>
      <c r="AF111" s="69"/>
      <c r="AG111" s="69"/>
      <c r="AH111" s="69"/>
      <c r="AI111" s="70"/>
    </row>
    <row r="112" spans="1:35" s="68" customFormat="1" ht="14.5" x14ac:dyDescent="0.35">
      <c r="A112" s="100"/>
      <c r="B112" s="100"/>
      <c r="C112" s="115"/>
      <c r="D112" s="121"/>
      <c r="E112" s="125" t="s">
        <v>66</v>
      </c>
      <c r="F112" s="121"/>
      <c r="G112" s="121"/>
      <c r="H112" s="121"/>
      <c r="I112" s="121"/>
      <c r="J112" s="115"/>
      <c r="K112" s="67"/>
      <c r="L112" s="67"/>
      <c r="M112" s="82"/>
      <c r="AD112" s="69"/>
      <c r="AE112" s="43"/>
      <c r="AF112" s="69"/>
      <c r="AG112" s="69"/>
      <c r="AH112" s="69"/>
      <c r="AI112" s="70"/>
    </row>
    <row r="113" spans="1:35" s="68" customFormat="1" ht="14.5" x14ac:dyDescent="0.35">
      <c r="A113" s="100"/>
      <c r="B113" s="100"/>
      <c r="C113" s="115"/>
      <c r="D113" s="121"/>
      <c r="E113" s="129" t="s">
        <v>67</v>
      </c>
      <c r="F113" s="129"/>
      <c r="G113" s="129"/>
      <c r="H113" s="129"/>
      <c r="I113" s="129"/>
      <c r="J113" s="115"/>
      <c r="K113" s="67"/>
      <c r="L113" s="67"/>
      <c r="M113" s="82"/>
      <c r="AD113" s="69"/>
      <c r="AE113" s="43"/>
      <c r="AF113" s="69"/>
      <c r="AG113" s="69"/>
      <c r="AH113" s="69"/>
      <c r="AI113" s="70"/>
    </row>
    <row r="114" spans="1:35" s="68" customFormat="1" ht="14.5" x14ac:dyDescent="0.35">
      <c r="A114" s="100"/>
      <c r="B114" s="100"/>
      <c r="C114" s="115"/>
      <c r="D114" s="121"/>
      <c r="E114" s="129" t="s">
        <v>68</v>
      </c>
      <c r="F114" s="129"/>
      <c r="G114" s="129"/>
      <c r="H114" s="129"/>
      <c r="I114" s="129"/>
      <c r="J114" s="115"/>
      <c r="K114" s="67"/>
      <c r="L114" s="67"/>
      <c r="M114" s="82"/>
      <c r="AD114" s="69"/>
      <c r="AE114" s="43"/>
      <c r="AF114" s="69"/>
      <c r="AG114" s="69"/>
      <c r="AH114" s="69"/>
      <c r="AI114" s="70"/>
    </row>
    <row r="115" spans="1:35" s="68" customFormat="1" ht="14.5" x14ac:dyDescent="0.35">
      <c r="A115" s="100"/>
      <c r="B115" s="100"/>
      <c r="C115" s="115"/>
      <c r="D115" s="121"/>
      <c r="E115" s="129" t="s">
        <v>102</v>
      </c>
      <c r="F115" s="129"/>
      <c r="G115" s="129"/>
      <c r="H115" s="129"/>
      <c r="I115" s="129"/>
      <c r="J115" s="115"/>
      <c r="K115" s="67"/>
      <c r="L115" s="67"/>
      <c r="M115" s="82"/>
      <c r="AD115" s="69"/>
      <c r="AE115" s="43"/>
      <c r="AF115" s="69"/>
      <c r="AG115" s="69"/>
      <c r="AH115" s="69"/>
      <c r="AI115" s="70"/>
    </row>
    <row r="116" spans="1:35" s="68" customFormat="1" ht="14.5" x14ac:dyDescent="0.35">
      <c r="A116" s="100"/>
      <c r="B116" s="100"/>
      <c r="C116" s="115"/>
      <c r="D116" s="121"/>
      <c r="E116" s="129" t="s">
        <v>69</v>
      </c>
      <c r="F116" s="129"/>
      <c r="G116" s="129"/>
      <c r="H116" s="129"/>
      <c r="I116" s="129"/>
      <c r="J116" s="115"/>
      <c r="K116" s="67"/>
      <c r="L116" s="67"/>
      <c r="M116" s="82"/>
      <c r="AD116" s="69"/>
      <c r="AE116" s="43"/>
      <c r="AF116" s="69"/>
      <c r="AG116" s="69"/>
      <c r="AH116" s="69"/>
      <c r="AI116" s="70"/>
    </row>
    <row r="117" spans="1:35" s="68" customFormat="1" ht="14.5" x14ac:dyDescent="0.35">
      <c r="A117" s="100"/>
      <c r="B117" s="100"/>
      <c r="C117" s="115"/>
      <c r="D117" s="121"/>
      <c r="E117" s="129" t="s">
        <v>70</v>
      </c>
      <c r="F117" s="129"/>
      <c r="G117" s="129"/>
      <c r="H117" s="129"/>
      <c r="I117" s="129"/>
      <c r="J117" s="115"/>
      <c r="K117" s="67"/>
      <c r="L117" s="67"/>
      <c r="M117" s="82"/>
      <c r="AD117" s="69"/>
      <c r="AE117" s="43"/>
      <c r="AF117" s="69"/>
      <c r="AG117" s="69"/>
      <c r="AH117" s="69"/>
      <c r="AI117" s="70"/>
    </row>
    <row r="118" spans="1:35" s="68" customFormat="1" ht="14.5" x14ac:dyDescent="0.35">
      <c r="A118" s="100"/>
      <c r="B118" s="100"/>
      <c r="C118" s="115"/>
      <c r="D118" s="121"/>
      <c r="E118" s="129" t="s">
        <v>71</v>
      </c>
      <c r="F118" s="129"/>
      <c r="G118" s="129"/>
      <c r="H118" s="129"/>
      <c r="I118" s="129"/>
      <c r="J118" s="115"/>
      <c r="K118" s="67"/>
      <c r="L118" s="67"/>
      <c r="M118" s="82"/>
      <c r="AD118" s="69"/>
      <c r="AE118" s="43"/>
      <c r="AF118" s="69"/>
      <c r="AG118" s="69"/>
      <c r="AH118" s="69"/>
      <c r="AI118" s="70"/>
    </row>
    <row r="119" spans="1:35" s="68" customFormat="1" ht="14.5" x14ac:dyDescent="0.35">
      <c r="A119" s="100"/>
      <c r="B119" s="100"/>
      <c r="C119" s="115"/>
      <c r="D119" s="121"/>
      <c r="E119" s="129" t="s">
        <v>72</v>
      </c>
      <c r="F119" s="129"/>
      <c r="G119" s="129"/>
      <c r="H119" s="129"/>
      <c r="I119" s="129"/>
      <c r="J119" s="115"/>
      <c r="K119" s="67"/>
      <c r="L119" s="67"/>
      <c r="M119" s="82"/>
      <c r="AD119" s="69"/>
      <c r="AE119" s="43"/>
      <c r="AF119" s="69"/>
      <c r="AG119" s="69"/>
      <c r="AH119" s="69"/>
      <c r="AI119" s="70"/>
    </row>
    <row r="120" spans="1:35" s="68" customFormat="1" ht="14.5" x14ac:dyDescent="0.35">
      <c r="A120" s="100"/>
      <c r="B120" s="100"/>
      <c r="C120" s="115"/>
      <c r="D120" s="121"/>
      <c r="E120" s="129" t="s">
        <v>73</v>
      </c>
      <c r="F120" s="129"/>
      <c r="G120" s="129"/>
      <c r="H120" s="129"/>
      <c r="I120" s="129"/>
      <c r="J120" s="115"/>
      <c r="K120" s="67"/>
      <c r="L120" s="67"/>
      <c r="M120" s="82"/>
      <c r="AD120" s="69"/>
      <c r="AE120" s="43"/>
      <c r="AF120" s="69"/>
      <c r="AG120" s="69"/>
      <c r="AH120" s="69"/>
      <c r="AI120" s="70"/>
    </row>
    <row r="121" spans="1:35" s="68" customFormat="1" ht="14.5" x14ac:dyDescent="0.35">
      <c r="A121" s="100"/>
      <c r="B121" s="100"/>
      <c r="C121" s="115"/>
      <c r="D121" s="121"/>
      <c r="E121" s="129" t="s">
        <v>74</v>
      </c>
      <c r="F121" s="129"/>
      <c r="G121" s="129"/>
      <c r="H121" s="129"/>
      <c r="I121" s="129"/>
      <c r="J121" s="115"/>
      <c r="K121" s="67"/>
      <c r="L121" s="67"/>
      <c r="M121" s="82"/>
      <c r="AD121" s="69"/>
      <c r="AE121" s="43"/>
      <c r="AF121" s="69"/>
      <c r="AG121" s="69"/>
      <c r="AH121" s="69"/>
      <c r="AI121" s="70"/>
    </row>
    <row r="122" spans="1:35" s="68" customFormat="1" ht="33.75" customHeight="1" x14ac:dyDescent="0.35">
      <c r="A122" s="100"/>
      <c r="B122" s="81"/>
      <c r="C122" s="128" t="s">
        <v>146</v>
      </c>
      <c r="D122" s="128"/>
      <c r="E122" s="128"/>
      <c r="F122" s="128"/>
      <c r="G122" s="128"/>
      <c r="H122" s="128"/>
      <c r="I122" s="128"/>
      <c r="J122" s="128"/>
      <c r="K122" s="67"/>
      <c r="L122" s="67"/>
      <c r="M122" s="84"/>
      <c r="AD122" s="69"/>
      <c r="AE122" s="43"/>
      <c r="AF122" s="69"/>
      <c r="AG122" s="69"/>
      <c r="AH122" s="69"/>
      <c r="AI122" s="70"/>
    </row>
    <row r="123" spans="1:35" s="68" customFormat="1" ht="22.5" customHeight="1" x14ac:dyDescent="0.35">
      <c r="A123" s="100"/>
      <c r="B123" s="81"/>
      <c r="C123" s="113"/>
      <c r="D123" s="128" t="s">
        <v>103</v>
      </c>
      <c r="E123" s="128"/>
      <c r="F123" s="128"/>
      <c r="G123" s="128"/>
      <c r="H123" s="128"/>
      <c r="I123" s="128"/>
      <c r="J123" s="128"/>
      <c r="K123" s="67"/>
      <c r="L123" s="67"/>
      <c r="M123" s="84"/>
      <c r="AD123" s="69"/>
      <c r="AE123" s="43"/>
      <c r="AF123" s="69"/>
      <c r="AG123" s="69"/>
      <c r="AH123" s="69"/>
      <c r="AI123" s="70"/>
    </row>
    <row r="124" spans="1:35" s="68" customFormat="1" ht="23" customHeight="1" x14ac:dyDescent="0.35">
      <c r="A124" s="100"/>
      <c r="B124" s="81"/>
      <c r="C124" s="113"/>
      <c r="D124" s="128" t="s">
        <v>104</v>
      </c>
      <c r="E124" s="128"/>
      <c r="F124" s="128"/>
      <c r="G124" s="128"/>
      <c r="H124" s="128"/>
      <c r="I124" s="128"/>
      <c r="J124" s="128"/>
      <c r="K124" s="67"/>
      <c r="L124" s="67"/>
      <c r="M124" s="84"/>
      <c r="AD124" s="69"/>
      <c r="AE124" s="43"/>
      <c r="AF124" s="69"/>
      <c r="AG124" s="69"/>
      <c r="AH124" s="69"/>
      <c r="AI124" s="70"/>
    </row>
    <row r="125" spans="1:35" s="68" customFormat="1" ht="17.25" customHeight="1" x14ac:dyDescent="0.35">
      <c r="A125" s="100"/>
      <c r="B125" s="81"/>
      <c r="C125" s="113"/>
      <c r="D125" s="113"/>
      <c r="E125" s="128" t="s">
        <v>105</v>
      </c>
      <c r="F125" s="128"/>
      <c r="G125" s="128"/>
      <c r="H125" s="128"/>
      <c r="I125" s="128"/>
      <c r="J125" s="128"/>
      <c r="K125" s="67"/>
      <c r="L125" s="67"/>
      <c r="M125" s="84"/>
      <c r="AD125" s="69"/>
      <c r="AE125" s="43"/>
      <c r="AF125" s="69"/>
      <c r="AG125" s="69"/>
      <c r="AH125" s="69"/>
      <c r="AI125" s="70"/>
    </row>
    <row r="126" spans="1:35" s="68" customFormat="1" ht="15.75" customHeight="1" x14ac:dyDescent="0.35">
      <c r="A126" s="100"/>
      <c r="B126" s="81"/>
      <c r="C126" s="113"/>
      <c r="D126" s="113"/>
      <c r="E126" s="128" t="s">
        <v>106</v>
      </c>
      <c r="F126" s="128"/>
      <c r="G126" s="128"/>
      <c r="H126" s="128"/>
      <c r="I126" s="128"/>
      <c r="J126" s="128"/>
      <c r="K126" s="67"/>
      <c r="L126" s="67"/>
      <c r="M126" s="84"/>
      <c r="AD126" s="69"/>
      <c r="AE126" s="43"/>
      <c r="AF126" s="69"/>
      <c r="AG126" s="69"/>
      <c r="AH126" s="69"/>
      <c r="AI126" s="70"/>
    </row>
    <row r="127" spans="1:35" s="68" customFormat="1" ht="14.25" customHeight="1" x14ac:dyDescent="0.35">
      <c r="A127" s="100"/>
      <c r="B127" s="81"/>
      <c r="C127" s="113"/>
      <c r="D127" s="113"/>
      <c r="E127" s="128" t="s">
        <v>107</v>
      </c>
      <c r="F127" s="128"/>
      <c r="G127" s="128"/>
      <c r="H127" s="128"/>
      <c r="I127" s="128"/>
      <c r="J127" s="128"/>
      <c r="K127" s="67"/>
      <c r="L127" s="67"/>
      <c r="M127" s="84"/>
      <c r="AD127" s="69"/>
      <c r="AE127" s="43"/>
      <c r="AF127" s="69"/>
      <c r="AG127" s="69"/>
      <c r="AH127" s="69"/>
      <c r="AI127" s="70"/>
    </row>
    <row r="128" spans="1:35" s="68" customFormat="1" ht="15.75" customHeight="1" x14ac:dyDescent="0.35">
      <c r="A128" s="100"/>
      <c r="B128" s="81"/>
      <c r="C128" s="113"/>
      <c r="D128" s="113"/>
      <c r="E128" s="128" t="s">
        <v>108</v>
      </c>
      <c r="F128" s="128"/>
      <c r="G128" s="128"/>
      <c r="H128" s="128"/>
      <c r="I128" s="128"/>
      <c r="J128" s="128"/>
      <c r="K128" s="67"/>
      <c r="L128" s="67"/>
      <c r="M128" s="84"/>
      <c r="AD128" s="69"/>
      <c r="AE128" s="43"/>
      <c r="AF128" s="69"/>
      <c r="AG128" s="69"/>
      <c r="AH128" s="69"/>
      <c r="AI128" s="70"/>
    </row>
    <row r="129" spans="1:35" s="68" customFormat="1" ht="16.5" customHeight="1" x14ac:dyDescent="0.35">
      <c r="A129" s="100"/>
      <c r="B129" s="81"/>
      <c r="C129" s="113"/>
      <c r="D129" s="113"/>
      <c r="E129" s="128" t="s">
        <v>109</v>
      </c>
      <c r="F129" s="128"/>
      <c r="G129" s="128"/>
      <c r="H129" s="128"/>
      <c r="I129" s="128"/>
      <c r="J129" s="128"/>
      <c r="K129" s="67"/>
      <c r="L129" s="67"/>
      <c r="M129" s="84"/>
      <c r="AD129" s="69"/>
      <c r="AE129" s="43"/>
      <c r="AF129" s="69"/>
      <c r="AG129" s="69"/>
      <c r="AH129" s="69"/>
      <c r="AI129" s="70"/>
    </row>
    <row r="130" spans="1:35" s="68" customFormat="1" ht="38.25" customHeight="1" x14ac:dyDescent="0.35">
      <c r="A130" s="100"/>
      <c r="B130" s="81"/>
      <c r="C130" s="113"/>
      <c r="D130" s="128" t="s">
        <v>154</v>
      </c>
      <c r="E130" s="128"/>
      <c r="F130" s="128"/>
      <c r="G130" s="128"/>
      <c r="H130" s="128"/>
      <c r="I130" s="128"/>
      <c r="J130" s="128"/>
      <c r="K130" s="67"/>
      <c r="L130" s="67"/>
      <c r="M130" s="84"/>
      <c r="AD130" s="69"/>
      <c r="AE130" s="43"/>
      <c r="AF130" s="69"/>
      <c r="AG130" s="69"/>
      <c r="AH130" s="69"/>
      <c r="AI130" s="70"/>
    </row>
    <row r="131" spans="1:35" s="68" customFormat="1" ht="101.25" customHeight="1" x14ac:dyDescent="0.35">
      <c r="A131" s="100"/>
      <c r="B131" s="100"/>
      <c r="C131" s="131" t="s">
        <v>147</v>
      </c>
      <c r="D131" s="131"/>
      <c r="E131" s="131"/>
      <c r="F131" s="131"/>
      <c r="G131" s="131"/>
      <c r="H131" s="131"/>
      <c r="I131" s="131"/>
      <c r="J131" s="131"/>
      <c r="K131" s="67"/>
      <c r="L131" s="67"/>
      <c r="M131" s="82"/>
      <c r="AD131" s="69"/>
      <c r="AE131" s="43"/>
      <c r="AF131" s="69"/>
      <c r="AG131" s="69"/>
      <c r="AH131" s="69"/>
      <c r="AI131" s="70"/>
    </row>
    <row r="132" spans="1:35" s="68" customFormat="1" ht="78" customHeight="1" x14ac:dyDescent="0.35">
      <c r="A132" s="100"/>
      <c r="B132" s="81"/>
      <c r="C132" s="130" t="s">
        <v>151</v>
      </c>
      <c r="D132" s="130"/>
      <c r="E132" s="130"/>
      <c r="F132" s="130"/>
      <c r="G132" s="130"/>
      <c r="H132" s="130"/>
      <c r="I132" s="130"/>
      <c r="J132" s="130"/>
      <c r="K132" s="67"/>
      <c r="L132" s="67"/>
      <c r="M132" s="83"/>
      <c r="AD132" s="69"/>
      <c r="AE132" s="43"/>
      <c r="AF132" s="69"/>
      <c r="AG132" s="69"/>
      <c r="AH132" s="69"/>
      <c r="AI132" s="70"/>
    </row>
    <row r="133" spans="1:35" s="68" customFormat="1" ht="14.5" x14ac:dyDescent="0.35">
      <c r="A133" s="100"/>
      <c r="B133" s="100"/>
      <c r="C133" s="121"/>
      <c r="D133" s="129" t="s">
        <v>75</v>
      </c>
      <c r="E133" s="129"/>
      <c r="F133" s="129"/>
      <c r="G133" s="129"/>
      <c r="H133" s="129"/>
      <c r="I133" s="129"/>
      <c r="J133" s="129"/>
      <c r="K133" s="67"/>
      <c r="L133" s="67"/>
      <c r="M133" s="82"/>
      <c r="AD133" s="69"/>
      <c r="AE133" s="43"/>
      <c r="AF133" s="69"/>
      <c r="AG133" s="69"/>
      <c r="AH133" s="69"/>
      <c r="AI133" s="70"/>
    </row>
    <row r="134" spans="1:35" s="68" customFormat="1" ht="14.5" x14ac:dyDescent="0.35">
      <c r="A134" s="100"/>
      <c r="B134" s="100"/>
      <c r="C134" s="122"/>
      <c r="D134" s="133" t="s">
        <v>76</v>
      </c>
      <c r="E134" s="133"/>
      <c r="F134" s="133"/>
      <c r="G134" s="133"/>
      <c r="H134" s="133"/>
      <c r="I134" s="133"/>
      <c r="J134" s="133"/>
      <c r="K134" s="67"/>
      <c r="L134" s="67"/>
      <c r="M134" s="82"/>
      <c r="AD134" s="69"/>
      <c r="AE134" s="43"/>
      <c r="AF134" s="69"/>
      <c r="AG134" s="69"/>
      <c r="AH134" s="69"/>
      <c r="AI134" s="70"/>
    </row>
    <row r="135" spans="1:35" s="68" customFormat="1" ht="65" customHeight="1" x14ac:dyDescent="0.35">
      <c r="A135" s="100"/>
      <c r="B135" s="100"/>
      <c r="C135" s="123"/>
      <c r="D135" s="126" t="s">
        <v>149</v>
      </c>
      <c r="E135" s="126"/>
      <c r="F135" s="126"/>
      <c r="G135" s="126"/>
      <c r="H135" s="126"/>
      <c r="I135" s="126"/>
      <c r="J135" s="126"/>
      <c r="K135" s="67"/>
      <c r="L135" s="67"/>
      <c r="M135" s="82"/>
      <c r="AD135" s="69"/>
      <c r="AE135" s="43"/>
      <c r="AF135" s="69"/>
      <c r="AG135" s="69"/>
      <c r="AH135" s="69"/>
      <c r="AI135" s="70"/>
    </row>
    <row r="136" spans="1:35" s="68" customFormat="1" ht="14.5" x14ac:dyDescent="0.35">
      <c r="A136" s="100"/>
      <c r="B136" s="100"/>
      <c r="C136" s="121"/>
      <c r="D136" s="129" t="s">
        <v>77</v>
      </c>
      <c r="E136" s="129"/>
      <c r="F136" s="129"/>
      <c r="G136" s="129"/>
      <c r="H136" s="129"/>
      <c r="I136" s="129"/>
      <c r="J136" s="129"/>
      <c r="K136" s="67"/>
      <c r="L136" s="67"/>
      <c r="M136" s="82"/>
      <c r="AD136" s="69"/>
      <c r="AE136" s="43"/>
      <c r="AF136" s="69"/>
      <c r="AG136" s="69"/>
      <c r="AH136" s="69"/>
      <c r="AI136" s="70"/>
    </row>
    <row r="137" spans="1:35" s="68" customFormat="1" ht="31.5" customHeight="1" x14ac:dyDescent="0.35">
      <c r="A137" s="100"/>
      <c r="B137" s="78"/>
      <c r="C137" s="130" t="s">
        <v>157</v>
      </c>
      <c r="D137" s="130"/>
      <c r="E137" s="130"/>
      <c r="F137" s="130"/>
      <c r="G137" s="130"/>
      <c r="H137" s="130"/>
      <c r="I137" s="130"/>
      <c r="J137" s="130"/>
      <c r="K137" s="67"/>
      <c r="L137" s="67"/>
      <c r="M137" s="83"/>
      <c r="AD137" s="69"/>
      <c r="AE137" s="43"/>
      <c r="AF137" s="69"/>
      <c r="AG137" s="69"/>
      <c r="AH137" s="69"/>
      <c r="AI137" s="70"/>
    </row>
    <row r="138" spans="1:35" s="68" customFormat="1" ht="34.5" customHeight="1" x14ac:dyDescent="0.35">
      <c r="A138" s="100"/>
      <c r="B138" s="100"/>
      <c r="C138" s="114"/>
      <c r="D138" s="128" t="s">
        <v>110</v>
      </c>
      <c r="E138" s="128"/>
      <c r="F138" s="128"/>
      <c r="G138" s="128"/>
      <c r="H138" s="128"/>
      <c r="I138" s="128"/>
      <c r="J138" s="128"/>
      <c r="K138" s="67"/>
      <c r="L138" s="67"/>
      <c r="M138" s="82"/>
      <c r="AD138" s="69"/>
      <c r="AE138" s="43"/>
      <c r="AF138" s="69"/>
      <c r="AG138" s="69"/>
      <c r="AH138" s="69"/>
      <c r="AI138" s="70"/>
    </row>
    <row r="139" spans="1:35" s="68" customFormat="1" ht="16.5" customHeight="1" x14ac:dyDescent="0.35">
      <c r="A139" s="100"/>
      <c r="B139" s="100"/>
      <c r="C139" s="114"/>
      <c r="D139" s="131" t="s">
        <v>113</v>
      </c>
      <c r="E139" s="131"/>
      <c r="F139" s="131"/>
      <c r="G139" s="131"/>
      <c r="H139" s="131"/>
      <c r="I139" s="131"/>
      <c r="J139" s="131"/>
      <c r="K139" s="67"/>
      <c r="L139" s="67"/>
      <c r="M139" s="82"/>
      <c r="AD139" s="69"/>
      <c r="AE139" s="43"/>
      <c r="AF139" s="69"/>
      <c r="AG139" s="69"/>
      <c r="AH139" s="69"/>
      <c r="AI139" s="70"/>
    </row>
    <row r="140" spans="1:35" s="68" customFormat="1" ht="25" customHeight="1" x14ac:dyDescent="0.35">
      <c r="A140" s="100"/>
      <c r="B140" s="100"/>
      <c r="C140" s="114"/>
      <c r="D140" s="131" t="s">
        <v>150</v>
      </c>
      <c r="E140" s="131"/>
      <c r="F140" s="131"/>
      <c r="G140" s="131"/>
      <c r="H140" s="131"/>
      <c r="I140" s="131"/>
      <c r="J140" s="131"/>
      <c r="K140" s="67"/>
      <c r="L140" s="67"/>
      <c r="M140" s="82"/>
      <c r="AD140" s="69"/>
      <c r="AE140" s="43"/>
      <c r="AF140" s="69"/>
      <c r="AG140" s="69"/>
      <c r="AH140" s="69"/>
      <c r="AI140" s="70"/>
    </row>
    <row r="141" spans="1:35" s="68" customFormat="1" ht="22.5" customHeight="1" x14ac:dyDescent="0.35">
      <c r="A141" s="100"/>
      <c r="B141" s="100"/>
      <c r="C141" s="114"/>
      <c r="D141" s="131" t="s">
        <v>114</v>
      </c>
      <c r="E141" s="131"/>
      <c r="F141" s="131"/>
      <c r="G141" s="131"/>
      <c r="H141" s="131"/>
      <c r="I141" s="131"/>
      <c r="J141" s="131"/>
      <c r="K141" s="67"/>
      <c r="L141" s="67"/>
      <c r="M141" s="82"/>
      <c r="AD141" s="69"/>
      <c r="AE141" s="43"/>
      <c r="AF141" s="69"/>
      <c r="AG141" s="69"/>
      <c r="AH141" s="69"/>
      <c r="AI141" s="70"/>
    </row>
    <row r="142" spans="1:35" s="68" customFormat="1" ht="26.5" customHeight="1" x14ac:dyDescent="0.35">
      <c r="A142" s="100"/>
      <c r="B142" s="100"/>
      <c r="C142" s="114"/>
      <c r="D142" s="131" t="s">
        <v>152</v>
      </c>
      <c r="E142" s="131"/>
      <c r="F142" s="131"/>
      <c r="G142" s="131"/>
      <c r="H142" s="131"/>
      <c r="I142" s="131"/>
      <c r="J142" s="131"/>
      <c r="K142" s="67"/>
      <c r="L142" s="67"/>
      <c r="M142" s="82"/>
      <c r="AD142" s="69"/>
      <c r="AE142" s="43"/>
      <c r="AF142" s="69"/>
      <c r="AG142" s="69"/>
      <c r="AH142" s="69"/>
      <c r="AI142" s="70"/>
    </row>
    <row r="143" spans="1:35" s="68" customFormat="1" ht="14" customHeight="1" x14ac:dyDescent="0.35">
      <c r="A143" s="100"/>
      <c r="B143" s="100"/>
      <c r="C143" s="96"/>
      <c r="D143" s="96"/>
      <c r="E143" s="96"/>
      <c r="F143" s="96"/>
      <c r="G143" s="96"/>
      <c r="H143" s="96"/>
      <c r="I143" s="96"/>
      <c r="J143" s="96"/>
      <c r="K143" s="67"/>
      <c r="L143" s="67"/>
      <c r="M143" s="82"/>
      <c r="AD143" s="69"/>
      <c r="AE143" s="43"/>
      <c r="AF143" s="69"/>
      <c r="AG143" s="69"/>
      <c r="AH143" s="69"/>
      <c r="AI143" s="70"/>
    </row>
    <row r="144" spans="1:35" s="68" customFormat="1" ht="22.5" customHeight="1" x14ac:dyDescent="0.35">
      <c r="A144" s="106" t="s">
        <v>115</v>
      </c>
      <c r="B144" s="105"/>
      <c r="C144" s="105"/>
      <c r="D144" s="105"/>
      <c r="E144" s="105"/>
      <c r="F144" s="105"/>
      <c r="G144" s="105"/>
      <c r="H144" s="103"/>
      <c r="I144" s="103"/>
      <c r="J144" s="103"/>
      <c r="K144" s="28">
        <f>IF(B145="X",1,)</f>
        <v>0</v>
      </c>
      <c r="L144" s="52"/>
      <c r="M144" s="82"/>
      <c r="AD144" s="69"/>
      <c r="AE144" s="43"/>
      <c r="AF144" s="69"/>
      <c r="AG144" s="69"/>
      <c r="AH144" s="69"/>
      <c r="AI144" s="70"/>
    </row>
    <row r="145" spans="1:35" s="68" customFormat="1" ht="22.5" customHeight="1" x14ac:dyDescent="0.35">
      <c r="A145" s="14"/>
      <c r="B145" s="108"/>
      <c r="C145" s="132" t="s">
        <v>116</v>
      </c>
      <c r="D145" s="132"/>
      <c r="E145" s="132"/>
      <c r="F145" s="132"/>
      <c r="G145" s="132"/>
      <c r="H145" s="132"/>
      <c r="I145" s="132"/>
      <c r="J145" s="132"/>
      <c r="K145" s="86"/>
      <c r="L145" s="12"/>
      <c r="M145" s="82"/>
      <c r="AD145" s="69"/>
      <c r="AE145" s="43"/>
      <c r="AF145" s="69"/>
      <c r="AG145" s="69"/>
      <c r="AH145" s="69"/>
      <c r="AI145" s="70"/>
    </row>
    <row r="146" spans="1:35" s="68" customFormat="1" ht="22.5" customHeight="1" x14ac:dyDescent="0.35">
      <c r="A146" s="50"/>
      <c r="B146" s="50"/>
      <c r="C146" s="132" t="s">
        <v>117</v>
      </c>
      <c r="D146" s="132"/>
      <c r="E146" s="132"/>
      <c r="F146" s="132"/>
      <c r="G146" s="132"/>
      <c r="H146" s="132"/>
      <c r="I146" s="132"/>
      <c r="J146" s="132"/>
      <c r="K146" s="24"/>
      <c r="L146" s="16"/>
      <c r="M146" s="82"/>
      <c r="AD146" s="69"/>
      <c r="AE146" s="43"/>
      <c r="AF146" s="69"/>
      <c r="AG146" s="69"/>
      <c r="AH146" s="69"/>
      <c r="AI146" s="70"/>
    </row>
    <row r="147" spans="1:35" s="68" customFormat="1" ht="22.5" customHeight="1" x14ac:dyDescent="0.35">
      <c r="A147" s="50"/>
      <c r="B147" s="50"/>
      <c r="C147" s="132" t="s">
        <v>118</v>
      </c>
      <c r="D147" s="132"/>
      <c r="E147" s="132"/>
      <c r="F147" s="132"/>
      <c r="G147" s="132"/>
      <c r="H147" s="132"/>
      <c r="I147" s="132"/>
      <c r="J147" s="132"/>
      <c r="K147" s="24"/>
      <c r="L147" s="16"/>
      <c r="M147" s="82"/>
      <c r="AD147" s="69"/>
      <c r="AE147" s="43"/>
      <c r="AF147" s="69"/>
      <c r="AG147" s="69"/>
      <c r="AH147" s="69"/>
      <c r="AI147" s="70"/>
    </row>
    <row r="148" spans="1:35" s="68" customFormat="1" ht="15.75" customHeight="1" x14ac:dyDescent="0.35">
      <c r="A148" s="50"/>
      <c r="B148" s="50"/>
      <c r="C148" s="95"/>
      <c r="D148" s="95"/>
      <c r="E148" s="95"/>
      <c r="F148" s="95"/>
      <c r="G148" s="95"/>
      <c r="H148" s="95"/>
      <c r="I148" s="95"/>
      <c r="J148" s="95"/>
      <c r="K148" s="24"/>
      <c r="L148" s="16"/>
      <c r="M148" s="82"/>
      <c r="AD148" s="69"/>
      <c r="AE148" s="43"/>
      <c r="AF148" s="69"/>
      <c r="AG148" s="69"/>
      <c r="AH148" s="69"/>
      <c r="AI148" s="70"/>
    </row>
    <row r="149" spans="1:35" s="68" customFormat="1" ht="22.5" customHeight="1" x14ac:dyDescent="0.35">
      <c r="A149" s="116" t="s">
        <v>119</v>
      </c>
      <c r="B149" s="88"/>
      <c r="C149" s="88"/>
      <c r="D149" s="88"/>
      <c r="E149" s="88"/>
      <c r="F149" s="105"/>
      <c r="G149" s="105"/>
      <c r="H149" s="103"/>
      <c r="I149" s="103"/>
      <c r="J149" s="103"/>
      <c r="K149" s="28">
        <f>IF(B150="X",1,)</f>
        <v>0</v>
      </c>
      <c r="L149" s="52"/>
      <c r="M149" s="82"/>
      <c r="AD149" s="69"/>
      <c r="AE149" s="43"/>
      <c r="AF149" s="69"/>
      <c r="AG149" s="69"/>
      <c r="AH149" s="69"/>
      <c r="AI149" s="70"/>
    </row>
    <row r="150" spans="1:35" s="68" customFormat="1" ht="22.5" customHeight="1" x14ac:dyDescent="0.35">
      <c r="A150" s="14"/>
      <c r="B150" s="108"/>
      <c r="C150" s="132" t="s">
        <v>120</v>
      </c>
      <c r="D150" s="132"/>
      <c r="E150" s="132"/>
      <c r="F150" s="132"/>
      <c r="G150" s="132"/>
      <c r="H150" s="132"/>
      <c r="I150" s="132"/>
      <c r="J150" s="132"/>
      <c r="K150" s="86"/>
      <c r="L150" s="12"/>
      <c r="M150" s="82"/>
      <c r="AD150" s="69"/>
      <c r="AE150" s="43"/>
      <c r="AF150" s="69"/>
      <c r="AG150" s="69"/>
      <c r="AH150" s="69"/>
      <c r="AI150" s="70"/>
    </row>
    <row r="151" spans="1:35" s="68" customFormat="1" ht="17.25" customHeight="1" x14ac:dyDescent="0.35">
      <c r="A151" s="50"/>
      <c r="B151" s="50"/>
      <c r="C151" s="95"/>
      <c r="D151" s="95"/>
      <c r="E151" s="95"/>
      <c r="F151" s="95"/>
      <c r="G151" s="95"/>
      <c r="H151" s="95"/>
      <c r="I151" s="95"/>
      <c r="J151" s="95"/>
      <c r="K151" s="24"/>
      <c r="L151" s="16"/>
      <c r="M151" s="82"/>
      <c r="AD151" s="69"/>
      <c r="AE151" s="43"/>
      <c r="AF151" s="69"/>
      <c r="AG151" s="69"/>
      <c r="AH151" s="69"/>
      <c r="AI151" s="70"/>
    </row>
    <row r="152" spans="1:35" s="68" customFormat="1" ht="22.5" customHeight="1" x14ac:dyDescent="0.35">
      <c r="A152" s="116" t="s">
        <v>121</v>
      </c>
      <c r="B152" s="88"/>
      <c r="C152" s="88"/>
      <c r="D152" s="88"/>
      <c r="E152" s="105"/>
      <c r="F152" s="105"/>
      <c r="G152" s="105"/>
      <c r="H152" s="103"/>
      <c r="I152" s="103"/>
      <c r="J152" s="103"/>
      <c r="K152" s="28">
        <v>0</v>
      </c>
      <c r="L152" s="52"/>
      <c r="M152" s="82"/>
      <c r="AD152" s="69"/>
      <c r="AE152" s="43"/>
      <c r="AF152" s="69"/>
      <c r="AG152" s="69"/>
      <c r="AH152" s="69"/>
      <c r="AI152" s="70"/>
    </row>
    <row r="153" spans="1:35" s="68" customFormat="1" ht="22.5" customHeight="1" x14ac:dyDescent="0.35">
      <c r="A153" s="14"/>
      <c r="B153" s="108"/>
      <c r="C153" s="132" t="s">
        <v>122</v>
      </c>
      <c r="D153" s="132"/>
      <c r="E153" s="132"/>
      <c r="F153" s="132"/>
      <c r="G153" s="132"/>
      <c r="H153" s="132"/>
      <c r="I153" s="132"/>
      <c r="J153" s="132"/>
      <c r="K153" s="86"/>
      <c r="L153" s="12"/>
      <c r="M153" s="82"/>
      <c r="AD153" s="69"/>
      <c r="AE153" s="43"/>
      <c r="AF153" s="69"/>
      <c r="AG153" s="69"/>
      <c r="AH153" s="69"/>
      <c r="AI153" s="70"/>
    </row>
    <row r="154" spans="1:35" s="68" customFormat="1" ht="12" customHeight="1" x14ac:dyDescent="0.35">
      <c r="A154" s="14"/>
      <c r="B154" s="112"/>
      <c r="C154" s="95"/>
      <c r="D154" s="95"/>
      <c r="E154" s="95"/>
      <c r="F154" s="95"/>
      <c r="G154" s="95"/>
      <c r="H154" s="95"/>
      <c r="I154" s="95"/>
      <c r="J154" s="95"/>
      <c r="K154" s="86"/>
      <c r="L154" s="12"/>
      <c r="M154" s="82"/>
      <c r="AD154" s="69"/>
      <c r="AE154" s="43"/>
      <c r="AF154" s="69"/>
      <c r="AG154" s="69"/>
      <c r="AH154" s="69"/>
      <c r="AI154" s="70"/>
    </row>
    <row r="155" spans="1:35" s="68" customFormat="1" ht="22.5" customHeight="1" x14ac:dyDescent="0.35">
      <c r="A155" s="19" t="s">
        <v>166</v>
      </c>
      <c r="B155" s="19"/>
      <c r="C155" s="19"/>
      <c r="D155" s="19"/>
      <c r="E155" s="19"/>
      <c r="F155" s="19"/>
      <c r="G155" s="19"/>
      <c r="H155" s="19"/>
      <c r="I155" s="19"/>
      <c r="J155" s="29"/>
      <c r="K155" s="28"/>
      <c r="L155" s="28"/>
      <c r="M155" s="82"/>
      <c r="AD155" s="69"/>
      <c r="AE155" s="43"/>
      <c r="AF155" s="69"/>
      <c r="AG155" s="69"/>
      <c r="AH155" s="69"/>
      <c r="AI155" s="70"/>
    </row>
    <row r="156" spans="1:35" s="68" customFormat="1" ht="15" customHeight="1" x14ac:dyDescent="0.35">
      <c r="A156" s="59"/>
      <c r="B156" s="59"/>
      <c r="C156" s="59"/>
      <c r="D156" s="59"/>
      <c r="E156" s="59"/>
      <c r="F156" s="59"/>
      <c r="G156" s="59"/>
      <c r="H156" s="59"/>
      <c r="I156" s="59"/>
      <c r="J156" s="59"/>
      <c r="K156" s="42"/>
      <c r="L156" s="42"/>
      <c r="M156" s="82"/>
      <c r="AD156" s="69"/>
      <c r="AE156" s="43"/>
      <c r="AF156" s="69"/>
      <c r="AG156" s="69"/>
      <c r="AH156" s="69"/>
      <c r="AI156" s="70"/>
    </row>
    <row r="157" spans="1:35" s="68" customFormat="1" ht="22.5" customHeight="1" x14ac:dyDescent="0.35">
      <c r="A157" s="88" t="s">
        <v>123</v>
      </c>
      <c r="B157" s="88"/>
      <c r="C157" s="88"/>
      <c r="D157" s="88"/>
      <c r="E157" s="88"/>
      <c r="F157" s="88"/>
      <c r="G157" s="6"/>
      <c r="H157" s="27"/>
      <c r="I157" s="27"/>
      <c r="J157" s="28"/>
      <c r="K157" s="28">
        <f>IF(B175="X",1,(IF(B176="X",2,(IF(B177="X",3,(IF(B178="X",4,(IF(B179="X",5,)))))))))</f>
        <v>0</v>
      </c>
      <c r="L157" s="52"/>
      <c r="M157" s="82"/>
      <c r="AD157" s="69"/>
      <c r="AE157" s="43"/>
      <c r="AF157" s="69"/>
      <c r="AG157" s="69"/>
      <c r="AH157" s="69"/>
      <c r="AI157" s="70"/>
    </row>
    <row r="158" spans="1:35" s="68" customFormat="1" ht="74.25" customHeight="1" x14ac:dyDescent="0.35">
      <c r="A158" s="89"/>
      <c r="B158" s="132" t="s">
        <v>124</v>
      </c>
      <c r="C158" s="132"/>
      <c r="D158" s="132"/>
      <c r="E158" s="132"/>
      <c r="F158" s="132"/>
      <c r="G158" s="132"/>
      <c r="H158" s="132"/>
      <c r="I158" s="132"/>
      <c r="J158" s="132"/>
      <c r="K158" s="16"/>
      <c r="L158" s="1"/>
      <c r="M158" s="82"/>
      <c r="AD158" s="69"/>
      <c r="AE158" s="43"/>
      <c r="AF158" s="69"/>
      <c r="AG158" s="69"/>
      <c r="AH158" s="69"/>
      <c r="AI158" s="70"/>
    </row>
    <row r="159" spans="1:35" s="68" customFormat="1" ht="22.5" customHeight="1" x14ac:dyDescent="0.35">
      <c r="A159" s="72"/>
      <c r="B159" s="72" t="s">
        <v>125</v>
      </c>
      <c r="C159" s="87"/>
      <c r="D159" s="87"/>
      <c r="E159" s="87"/>
      <c r="F159" s="87"/>
      <c r="G159" s="87"/>
      <c r="H159" s="87"/>
      <c r="I159" s="87"/>
      <c r="J159" s="87"/>
      <c r="K159" s="67"/>
      <c r="L159" s="67"/>
      <c r="M159" s="82"/>
      <c r="AD159" s="69"/>
      <c r="AE159" s="43"/>
      <c r="AF159" s="69"/>
      <c r="AG159" s="69"/>
      <c r="AH159" s="69"/>
      <c r="AI159" s="70"/>
    </row>
    <row r="160" spans="1:35" s="68" customFormat="1" ht="21" customHeight="1" x14ac:dyDescent="0.35">
      <c r="A160" s="72"/>
      <c r="B160" s="34"/>
      <c r="C160" s="153" t="s">
        <v>126</v>
      </c>
      <c r="D160" s="153"/>
      <c r="E160" s="153"/>
      <c r="F160" s="153"/>
      <c r="G160" s="153"/>
      <c r="H160" s="153"/>
      <c r="I160" s="87"/>
      <c r="J160" s="87"/>
      <c r="K160" s="67"/>
      <c r="L160" s="67"/>
      <c r="M160" s="82"/>
      <c r="AD160" s="69"/>
      <c r="AE160" s="43"/>
      <c r="AF160" s="69"/>
      <c r="AG160" s="69"/>
      <c r="AH160" s="69"/>
      <c r="AI160" s="70"/>
    </row>
    <row r="161" spans="1:35" s="68" customFormat="1" ht="20.25" customHeight="1" x14ac:dyDescent="0.35">
      <c r="A161" s="72"/>
      <c r="B161" s="34"/>
      <c r="C161" s="153" t="s">
        <v>127</v>
      </c>
      <c r="D161" s="153"/>
      <c r="E161" s="153"/>
      <c r="F161" s="153"/>
      <c r="G161" s="153"/>
      <c r="H161" s="153"/>
      <c r="I161" s="87"/>
      <c r="J161" s="87"/>
      <c r="K161" s="67"/>
      <c r="L161" s="67"/>
      <c r="M161" s="82"/>
      <c r="AD161" s="69"/>
      <c r="AE161" s="43"/>
      <c r="AF161" s="69"/>
      <c r="AG161" s="69"/>
      <c r="AH161" s="69"/>
      <c r="AI161" s="70"/>
    </row>
    <row r="162" spans="1:35" s="68" customFormat="1" ht="19.5" customHeight="1" x14ac:dyDescent="0.35">
      <c r="A162" s="72"/>
      <c r="B162" s="34"/>
      <c r="C162" s="153" t="s">
        <v>128</v>
      </c>
      <c r="D162" s="153"/>
      <c r="E162" s="153"/>
      <c r="F162" s="153"/>
      <c r="G162" s="153"/>
      <c r="H162" s="153"/>
      <c r="I162" s="87"/>
      <c r="J162" s="87"/>
      <c r="K162" s="67"/>
      <c r="L162" s="67"/>
      <c r="M162" s="82"/>
      <c r="AD162" s="69"/>
      <c r="AE162" s="43"/>
      <c r="AF162" s="69"/>
      <c r="AG162" s="69"/>
      <c r="AH162" s="69"/>
      <c r="AI162" s="70"/>
    </row>
    <row r="163" spans="1:35" s="68" customFormat="1" ht="20.25" customHeight="1" x14ac:dyDescent="0.35">
      <c r="A163" s="72"/>
      <c r="B163" s="34"/>
      <c r="C163" s="153" t="s">
        <v>129</v>
      </c>
      <c r="D163" s="153"/>
      <c r="E163" s="153"/>
      <c r="F163" s="153"/>
      <c r="G163" s="153"/>
      <c r="H163" s="153"/>
      <c r="I163" s="87"/>
      <c r="J163" s="87"/>
      <c r="K163" s="67"/>
      <c r="L163" s="67"/>
      <c r="M163" s="82"/>
      <c r="AD163" s="69"/>
      <c r="AE163" s="43"/>
      <c r="AF163" s="69"/>
      <c r="AG163" s="69"/>
      <c r="AH163" s="69"/>
      <c r="AI163" s="70"/>
    </row>
    <row r="164" spans="1:35" s="68" customFormat="1" ht="18.75" customHeight="1" x14ac:dyDescent="0.35">
      <c r="A164" s="72"/>
      <c r="B164" s="34"/>
      <c r="C164" s="153" t="s">
        <v>130</v>
      </c>
      <c r="D164" s="153"/>
      <c r="E164" s="153"/>
      <c r="F164" s="153"/>
      <c r="G164" s="153"/>
      <c r="H164" s="153"/>
      <c r="I164" s="87"/>
      <c r="J164" s="87"/>
      <c r="K164" s="67"/>
      <c r="L164" s="67"/>
      <c r="M164" s="82"/>
      <c r="AD164" s="69"/>
      <c r="AE164" s="43"/>
      <c r="AF164" s="69"/>
      <c r="AG164" s="69"/>
      <c r="AH164" s="69"/>
      <c r="AI164" s="70"/>
    </row>
    <row r="165" spans="1:35" s="68" customFormat="1" ht="44" customHeight="1" x14ac:dyDescent="0.35">
      <c r="A165" s="72"/>
      <c r="B165" s="72"/>
      <c r="C165" s="87"/>
      <c r="D165" s="87"/>
      <c r="E165" s="87"/>
      <c r="F165" s="87"/>
      <c r="G165" s="87"/>
      <c r="H165" s="87"/>
      <c r="I165" s="87"/>
      <c r="J165" s="87"/>
      <c r="K165" s="67"/>
      <c r="L165" s="67"/>
      <c r="M165" s="82"/>
      <c r="AD165" s="69"/>
      <c r="AE165" s="43"/>
      <c r="AF165" s="69"/>
      <c r="AG165" s="69"/>
      <c r="AH165" s="69"/>
      <c r="AI165" s="70"/>
    </row>
    <row r="166" spans="1:35" s="68" customFormat="1" ht="23.25" customHeight="1" x14ac:dyDescent="0.35">
      <c r="A166" s="88" t="s">
        <v>131</v>
      </c>
      <c r="B166" s="88"/>
      <c r="C166" s="88"/>
      <c r="D166" s="88"/>
      <c r="E166" s="88"/>
      <c r="F166" s="6"/>
      <c r="G166" s="6"/>
      <c r="H166" s="27"/>
      <c r="I166" s="27"/>
      <c r="J166" s="28"/>
      <c r="K166" s="28">
        <f>IF(B182="X",4,(IF(B183="X",8,(IF(B184="X",10,(IF(B185="X",12,)))))))</f>
        <v>0</v>
      </c>
      <c r="L166" s="52"/>
      <c r="M166" s="82"/>
      <c r="AD166" s="69"/>
      <c r="AE166" s="43"/>
      <c r="AF166" s="69"/>
      <c r="AG166" s="69"/>
      <c r="AH166" s="69"/>
      <c r="AI166" s="70"/>
    </row>
    <row r="167" spans="1:35" s="68" customFormat="1" ht="22.5" customHeight="1" x14ac:dyDescent="0.35">
      <c r="A167" s="40"/>
      <c r="B167" s="132" t="s">
        <v>132</v>
      </c>
      <c r="C167" s="132"/>
      <c r="D167" s="132"/>
      <c r="E167" s="132"/>
      <c r="F167" s="132"/>
      <c r="G167" s="132"/>
      <c r="H167" s="132"/>
      <c r="I167" s="132"/>
      <c r="J167" s="132"/>
      <c r="K167" s="42"/>
      <c r="L167" s="90"/>
      <c r="M167" s="82"/>
      <c r="AD167" s="69"/>
      <c r="AE167" s="43"/>
      <c r="AF167" s="69"/>
      <c r="AG167" s="69"/>
      <c r="AH167" s="69"/>
      <c r="AI167" s="70"/>
    </row>
    <row r="168" spans="1:35" s="68" customFormat="1" ht="26.25" customHeight="1" x14ac:dyDescent="0.35">
      <c r="A168" s="40"/>
      <c r="B168" s="132" t="s">
        <v>133</v>
      </c>
      <c r="C168" s="132"/>
      <c r="D168" s="132"/>
      <c r="E168" s="132"/>
      <c r="F168" s="132"/>
      <c r="G168" s="132"/>
      <c r="H168" s="132"/>
      <c r="I168" s="132"/>
      <c r="J168" s="132"/>
      <c r="K168" s="42"/>
      <c r="L168" s="90"/>
      <c r="M168" s="82"/>
      <c r="AD168" s="69"/>
      <c r="AE168" s="43"/>
      <c r="AF168" s="69"/>
      <c r="AG168" s="69"/>
      <c r="AH168" s="69"/>
      <c r="AI168" s="70"/>
    </row>
    <row r="169" spans="1:35" s="68" customFormat="1" ht="26.25" customHeight="1" x14ac:dyDescent="0.35">
      <c r="A169" s="40"/>
      <c r="B169" s="85"/>
      <c r="C169" s="85"/>
      <c r="D169" s="85"/>
      <c r="E169" s="85"/>
      <c r="F169" s="85"/>
      <c r="G169" s="85"/>
      <c r="H169" s="85"/>
      <c r="I169" s="85"/>
      <c r="J169" s="85"/>
      <c r="K169" s="42"/>
      <c r="L169" s="90"/>
      <c r="M169" s="82"/>
      <c r="AD169" s="69"/>
      <c r="AE169" s="43"/>
      <c r="AF169" s="69"/>
      <c r="AG169" s="69"/>
      <c r="AH169" s="69"/>
      <c r="AI169" s="70"/>
    </row>
    <row r="170" spans="1:35" s="68" customFormat="1" ht="26.25" customHeight="1" x14ac:dyDescent="0.35">
      <c r="A170" s="40"/>
      <c r="B170" s="85"/>
      <c r="C170" s="156"/>
      <c r="D170" s="157"/>
      <c r="E170" s="158" t="s">
        <v>134</v>
      </c>
      <c r="F170" s="159"/>
      <c r="G170" s="159"/>
      <c r="H170" s="159"/>
      <c r="I170" s="159"/>
      <c r="J170" s="160"/>
      <c r="K170" s="42"/>
      <c r="L170" s="90"/>
      <c r="M170" s="82"/>
      <c r="AD170" s="69"/>
      <c r="AE170" s="43"/>
      <c r="AF170" s="69"/>
      <c r="AG170" s="69"/>
      <c r="AH170" s="69"/>
      <c r="AI170" s="70"/>
    </row>
    <row r="171" spans="1:35" s="68" customFormat="1" ht="26.25" customHeight="1" x14ac:dyDescent="0.35">
      <c r="A171" s="40"/>
      <c r="B171" s="85"/>
      <c r="C171" s="154" t="s">
        <v>135</v>
      </c>
      <c r="D171" s="154"/>
      <c r="E171" s="91" t="s">
        <v>136</v>
      </c>
      <c r="F171" s="155" t="s">
        <v>137</v>
      </c>
      <c r="G171" s="155"/>
      <c r="H171" s="155" t="s">
        <v>138</v>
      </c>
      <c r="I171" s="155"/>
      <c r="J171" s="92" t="s">
        <v>139</v>
      </c>
      <c r="K171" s="42"/>
      <c r="L171" s="90"/>
      <c r="M171" s="82"/>
      <c r="AD171" s="69"/>
      <c r="AE171" s="43"/>
      <c r="AF171" s="69"/>
      <c r="AG171" s="69"/>
      <c r="AH171" s="69"/>
      <c r="AI171" s="70"/>
    </row>
    <row r="172" spans="1:35" s="68" customFormat="1" ht="35.25" customHeight="1" x14ac:dyDescent="0.35">
      <c r="A172" s="40"/>
      <c r="B172" s="41"/>
      <c r="C172" s="161" t="s">
        <v>140</v>
      </c>
      <c r="D172" s="161"/>
      <c r="E172" s="93" t="s">
        <v>141</v>
      </c>
      <c r="F172" s="162" t="s">
        <v>142</v>
      </c>
      <c r="G172" s="162"/>
      <c r="H172" s="162" t="s">
        <v>143</v>
      </c>
      <c r="I172" s="162"/>
      <c r="J172" s="93" t="s">
        <v>144</v>
      </c>
      <c r="K172" s="42"/>
      <c r="L172" s="90"/>
      <c r="M172" s="82"/>
      <c r="AD172" s="69"/>
      <c r="AE172" s="43"/>
      <c r="AF172" s="69"/>
      <c r="AG172" s="69"/>
      <c r="AH172" s="69"/>
      <c r="AI172" s="70"/>
    </row>
    <row r="173" spans="1:35" s="68" customFormat="1" ht="9" customHeight="1" x14ac:dyDescent="0.35">
      <c r="A173" s="40"/>
      <c r="B173" s="41"/>
      <c r="C173" s="94"/>
      <c r="D173" s="94"/>
      <c r="E173" s="39"/>
      <c r="F173" s="39"/>
      <c r="G173" s="39"/>
      <c r="H173" s="39"/>
      <c r="I173" s="39"/>
      <c r="J173" s="39"/>
      <c r="K173" s="42"/>
      <c r="L173" s="90"/>
      <c r="M173" s="82"/>
      <c r="AD173" s="69"/>
      <c r="AE173" s="43"/>
      <c r="AF173" s="69"/>
      <c r="AG173" s="69"/>
      <c r="AH173" s="69"/>
      <c r="AI173" s="70"/>
    </row>
    <row r="174" spans="1:35" s="68" customFormat="1" ht="18.75" customHeight="1" x14ac:dyDescent="0.35">
      <c r="A174" s="40"/>
      <c r="B174" s="33"/>
      <c r="C174" s="133" t="s">
        <v>145</v>
      </c>
      <c r="D174" s="133"/>
      <c r="E174" s="133"/>
      <c r="F174" s="133"/>
      <c r="G174" s="133"/>
      <c r="H174" s="133"/>
      <c r="I174" s="39"/>
      <c r="J174" s="39"/>
      <c r="K174" s="42"/>
      <c r="L174" s="90"/>
      <c r="M174" s="82"/>
      <c r="AD174" s="69"/>
      <c r="AE174" s="43"/>
      <c r="AF174" s="69"/>
      <c r="AG174" s="69"/>
      <c r="AH174" s="69"/>
      <c r="AI174" s="70"/>
    </row>
    <row r="175" spans="1:35" s="46" customFormat="1" ht="15" customHeight="1" x14ac:dyDescent="0.35">
      <c r="B175" s="33"/>
      <c r="C175" s="129" t="s">
        <v>84</v>
      </c>
      <c r="D175" s="129"/>
      <c r="E175" s="129"/>
      <c r="F175" s="129"/>
      <c r="G175" s="129"/>
      <c r="H175" s="129"/>
      <c r="AC175" s="45"/>
      <c r="AD175" s="45"/>
      <c r="AE175" s="45"/>
      <c r="AF175" s="45"/>
      <c r="AG175" s="45"/>
    </row>
    <row r="176" spans="1:35" s="36" customFormat="1" ht="15" customHeight="1" x14ac:dyDescent="0.35">
      <c r="B176" s="33"/>
      <c r="C176" s="129" t="s">
        <v>85</v>
      </c>
      <c r="D176" s="129"/>
      <c r="E176" s="129"/>
      <c r="F176" s="129"/>
      <c r="G176" s="129"/>
      <c r="H176" s="129"/>
      <c r="AC176" s="37"/>
      <c r="AD176" s="37"/>
      <c r="AE176" s="37"/>
      <c r="AF176" s="37"/>
      <c r="AG176" s="37"/>
    </row>
    <row r="177" spans="1:34" s="46" customFormat="1" ht="15" customHeight="1" x14ac:dyDescent="0.35">
      <c r="B177" s="33"/>
      <c r="C177" s="129" t="s">
        <v>86</v>
      </c>
      <c r="D177" s="129"/>
      <c r="E177" s="129"/>
      <c r="F177" s="129"/>
      <c r="G177" s="129"/>
      <c r="H177" s="129"/>
      <c r="AC177" s="45"/>
      <c r="AD177" s="45"/>
      <c r="AE177" s="45"/>
      <c r="AF177" s="45"/>
      <c r="AG177" s="45"/>
    </row>
    <row r="178" spans="1:34" s="3" customFormat="1" ht="14.25" customHeight="1" x14ac:dyDescent="0.35">
      <c r="C178" s="134"/>
      <c r="D178" s="134"/>
      <c r="E178" s="134"/>
      <c r="F178" s="134"/>
      <c r="G178" s="134"/>
      <c r="H178" s="134"/>
      <c r="AC178" s="9"/>
      <c r="AD178" s="9"/>
      <c r="AE178" s="9"/>
      <c r="AF178" s="9"/>
      <c r="AG178" s="9"/>
    </row>
    <row r="179" spans="1:34" s="1" customFormat="1" ht="18.5" x14ac:dyDescent="0.35">
      <c r="A179" s="21" t="s">
        <v>167</v>
      </c>
      <c r="B179" s="21"/>
      <c r="C179" s="7"/>
      <c r="D179" s="7"/>
      <c r="E179" s="7"/>
      <c r="F179" s="7"/>
      <c r="G179" s="7"/>
      <c r="H179" s="30"/>
      <c r="I179" s="27"/>
      <c r="J179" s="31" t="str">
        <f>IF(SUM(J27:J178)=0,"",SUM(J27:J178))</f>
        <v/>
      </c>
      <c r="K179" s="31">
        <v>0</v>
      </c>
      <c r="L179" s="61">
        <v>0</v>
      </c>
      <c r="AC179" s="10"/>
      <c r="AD179" s="10"/>
      <c r="AE179" s="10"/>
      <c r="AF179" s="10"/>
      <c r="AG179" s="10"/>
      <c r="AH179" s="2"/>
    </row>
    <row r="180" spans="1:34" s="1" customFormat="1" x14ac:dyDescent="0.35">
      <c r="J180" s="16"/>
      <c r="K180" s="16"/>
      <c r="AC180" s="10"/>
      <c r="AD180" s="10"/>
      <c r="AE180" s="10"/>
      <c r="AF180" s="10"/>
      <c r="AG180" s="10"/>
      <c r="AH180" s="2"/>
    </row>
    <row r="181" spans="1:34" s="16" customFormat="1" x14ac:dyDescent="0.35">
      <c r="A181" s="19" t="s">
        <v>168</v>
      </c>
      <c r="B181" s="19"/>
      <c r="C181" s="19"/>
      <c r="D181" s="19"/>
      <c r="E181" s="19"/>
      <c r="F181" s="19"/>
      <c r="G181" s="19"/>
      <c r="H181" s="29"/>
      <c r="I181" s="28"/>
      <c r="J181" s="29"/>
      <c r="K181" s="29"/>
      <c r="L181" s="28"/>
      <c r="AC181" s="18"/>
      <c r="AD181" s="18"/>
      <c r="AE181" s="18"/>
      <c r="AF181" s="18"/>
      <c r="AG181" s="18"/>
    </row>
    <row r="182" spans="1:34" s="22" customFormat="1" ht="15" customHeight="1" x14ac:dyDescent="0.35">
      <c r="AC182" s="23"/>
      <c r="AD182" s="23"/>
      <c r="AE182" s="23"/>
      <c r="AF182" s="23"/>
      <c r="AG182" s="23"/>
    </row>
    <row r="183" spans="1:34" s="1" customFormat="1" ht="30" customHeight="1" x14ac:dyDescent="0.35">
      <c r="A183" s="136" t="s">
        <v>8</v>
      </c>
      <c r="B183" s="136"/>
      <c r="C183" s="136"/>
      <c r="D183" s="136"/>
      <c r="E183" s="136"/>
      <c r="F183" s="136"/>
      <c r="G183" s="136"/>
      <c r="H183" s="136"/>
      <c r="I183" s="136"/>
      <c r="J183" s="136"/>
      <c r="K183" s="136"/>
      <c r="L183" s="136"/>
      <c r="Z183" s="26" t="s">
        <v>7</v>
      </c>
      <c r="AA183" s="26"/>
      <c r="AB183" s="26"/>
      <c r="AC183" s="26"/>
      <c r="AD183" s="26"/>
      <c r="AE183" s="26"/>
      <c r="AF183" s="26"/>
      <c r="AG183" s="26"/>
      <c r="AH183" s="26"/>
    </row>
    <row r="184" spans="1:34" s="1" customFormat="1" x14ac:dyDescent="0.35">
      <c r="I184" s="16"/>
      <c r="J184" s="16"/>
      <c r="AC184" s="10"/>
      <c r="AD184" s="10"/>
      <c r="AE184" s="10"/>
      <c r="AF184" s="10"/>
      <c r="AG184" s="10"/>
      <c r="AH184" s="2"/>
    </row>
    <row r="185" spans="1:34" s="1" customFormat="1" ht="30" customHeight="1" x14ac:dyDescent="0.35">
      <c r="A185" s="1" t="s">
        <v>3</v>
      </c>
      <c r="B185" s="137"/>
      <c r="C185" s="137"/>
      <c r="D185" s="137"/>
      <c r="E185" s="137"/>
      <c r="F185" s="137"/>
      <c r="G185" s="137"/>
      <c r="H185" s="137"/>
      <c r="I185" s="137"/>
      <c r="J185" s="137"/>
      <c r="AC185" s="10"/>
      <c r="AD185" s="10"/>
      <c r="AE185" s="10"/>
      <c r="AF185" s="10"/>
      <c r="AG185" s="10"/>
      <c r="AH185" s="2"/>
    </row>
    <row r="186" spans="1:34" s="1" customFormat="1" x14ac:dyDescent="0.35">
      <c r="B186" s="25" t="s">
        <v>4</v>
      </c>
      <c r="I186" s="16"/>
      <c r="J186" s="16"/>
      <c r="AC186" s="10"/>
      <c r="AD186" s="10"/>
      <c r="AE186" s="10"/>
      <c r="AF186" s="10"/>
      <c r="AG186" s="10"/>
      <c r="AH186" s="2"/>
    </row>
    <row r="187" spans="1:34" s="16" customFormat="1" x14ac:dyDescent="0.35">
      <c r="B187" s="135"/>
      <c r="C187" s="135"/>
      <c r="D187" s="135"/>
      <c r="E187" s="135"/>
      <c r="F187" s="135"/>
      <c r="G187" s="135"/>
      <c r="H187" s="135"/>
      <c r="I187" s="135"/>
      <c r="J187" s="135"/>
      <c r="AC187" s="18"/>
      <c r="AD187" s="18"/>
      <c r="AE187" s="18"/>
      <c r="AF187" s="18"/>
      <c r="AG187" s="18"/>
    </row>
    <row r="188" spans="1:34" s="1" customFormat="1" x14ac:dyDescent="0.35">
      <c r="B188" s="25" t="s">
        <v>6</v>
      </c>
      <c r="I188" s="16"/>
      <c r="J188" s="16"/>
      <c r="AC188" s="10"/>
      <c r="AD188" s="10"/>
      <c r="AE188" s="10"/>
      <c r="AF188" s="10"/>
      <c r="AG188" s="10"/>
      <c r="AH188" s="2"/>
    </row>
    <row r="189" spans="1:34" s="1" customFormat="1" x14ac:dyDescent="0.35">
      <c r="A189" s="1" t="s">
        <v>5</v>
      </c>
      <c r="B189" s="135"/>
      <c r="C189" s="135"/>
      <c r="D189" s="135"/>
      <c r="E189" s="135"/>
      <c r="F189" s="135"/>
      <c r="G189" s="135"/>
      <c r="H189" s="135"/>
      <c r="I189" s="135"/>
      <c r="J189" s="135"/>
      <c r="AC189" s="10"/>
      <c r="AD189" s="10"/>
      <c r="AE189" s="10"/>
      <c r="AF189" s="10"/>
      <c r="AG189" s="10"/>
      <c r="AH189" s="2"/>
    </row>
    <row r="190" spans="1:34" s="1" customFormat="1" x14ac:dyDescent="0.35">
      <c r="B190" s="25" t="s">
        <v>9</v>
      </c>
      <c r="I190" s="16"/>
      <c r="J190" s="16"/>
      <c r="AC190" s="10"/>
      <c r="AD190" s="10"/>
      <c r="AE190" s="10"/>
      <c r="AF190" s="10"/>
      <c r="AG190" s="10"/>
      <c r="AH190" s="2"/>
    </row>
    <row r="191" spans="1:34" s="1" customFormat="1" x14ac:dyDescent="0.35">
      <c r="A191" s="1" t="s">
        <v>2</v>
      </c>
      <c r="C191" s="135"/>
      <c r="D191" s="135"/>
      <c r="E191" s="135"/>
      <c r="F191" s="135"/>
      <c r="I191" s="16"/>
      <c r="J191" s="16"/>
      <c r="AC191" s="10"/>
      <c r="AD191" s="10"/>
      <c r="AE191" s="10"/>
      <c r="AF191" s="10"/>
      <c r="AG191" s="10"/>
      <c r="AH191" s="2"/>
    </row>
    <row r="192" spans="1:34" s="1" customFormat="1" x14ac:dyDescent="0.35">
      <c r="I192" s="16"/>
      <c r="J192" s="16"/>
      <c r="AC192" s="10"/>
      <c r="AD192" s="10"/>
      <c r="AE192" s="10"/>
      <c r="AF192" s="10"/>
      <c r="AG192" s="10"/>
      <c r="AH192" s="2"/>
    </row>
    <row r="193" spans="9:34" s="1" customFormat="1" ht="78" customHeight="1" x14ac:dyDescent="0.35">
      <c r="Z193" s="24" t="e">
        <f>#REF!</f>
        <v>#REF!</v>
      </c>
      <c r="AC193" s="10"/>
      <c r="AD193" s="10"/>
      <c r="AE193" s="10"/>
      <c r="AF193" s="10"/>
      <c r="AG193" s="10"/>
      <c r="AH193" s="2"/>
    </row>
    <row r="194" spans="9:34" s="1" customFormat="1" x14ac:dyDescent="0.35">
      <c r="I194" s="16"/>
      <c r="J194" s="16"/>
      <c r="AC194" s="10"/>
      <c r="AD194" s="10"/>
      <c r="AE194" s="10"/>
      <c r="AF194" s="10"/>
      <c r="AG194" s="10"/>
      <c r="AH194" s="2"/>
    </row>
    <row r="195" spans="9:34" s="1" customFormat="1" x14ac:dyDescent="0.35">
      <c r="I195" s="16"/>
      <c r="J195" s="16"/>
      <c r="AC195" s="10"/>
      <c r="AD195" s="10"/>
      <c r="AE195" s="10"/>
      <c r="AF195" s="10"/>
      <c r="AG195" s="10"/>
      <c r="AH195" s="2"/>
    </row>
    <row r="196" spans="9:34" s="1" customFormat="1" x14ac:dyDescent="0.35">
      <c r="I196" s="16"/>
      <c r="J196" s="16"/>
      <c r="AC196" s="10"/>
      <c r="AD196" s="10"/>
      <c r="AE196" s="10"/>
      <c r="AF196" s="10"/>
      <c r="AG196" s="10"/>
      <c r="AH196" s="2"/>
    </row>
    <row r="197" spans="9:34" s="1" customFormat="1" x14ac:dyDescent="0.35">
      <c r="I197" s="16"/>
      <c r="J197" s="16"/>
      <c r="AC197" s="10"/>
      <c r="AD197" s="10"/>
      <c r="AE197" s="10"/>
      <c r="AF197" s="10"/>
      <c r="AG197" s="10"/>
      <c r="AH197" s="2"/>
    </row>
    <row r="198" spans="9:34" s="1" customFormat="1" x14ac:dyDescent="0.35">
      <c r="I198" s="16"/>
      <c r="J198" s="16"/>
      <c r="AC198" s="10"/>
      <c r="AD198" s="10"/>
      <c r="AE198" s="10"/>
      <c r="AF198" s="10"/>
      <c r="AG198" s="10"/>
      <c r="AH198" s="2"/>
    </row>
    <row r="199" spans="9:34" s="1" customFormat="1" x14ac:dyDescent="0.35">
      <c r="I199" s="16"/>
      <c r="J199" s="16"/>
      <c r="AC199" s="10"/>
      <c r="AD199" s="10"/>
      <c r="AE199" s="10"/>
      <c r="AF199" s="10"/>
      <c r="AG199" s="10"/>
      <c r="AH199" s="2"/>
    </row>
    <row r="200" spans="9:34" s="1" customFormat="1" x14ac:dyDescent="0.35">
      <c r="I200" s="16"/>
      <c r="J200" s="16"/>
      <c r="AC200" s="10"/>
      <c r="AD200" s="10"/>
      <c r="AE200" s="10"/>
      <c r="AF200" s="10"/>
      <c r="AG200" s="10"/>
      <c r="AH200" s="2"/>
    </row>
    <row r="201" spans="9:34" s="1" customFormat="1" x14ac:dyDescent="0.35">
      <c r="I201" s="16"/>
      <c r="J201" s="16"/>
      <c r="AC201" s="10"/>
      <c r="AD201" s="10"/>
      <c r="AE201" s="10"/>
      <c r="AF201" s="10"/>
      <c r="AG201" s="10"/>
      <c r="AH201" s="2"/>
    </row>
    <row r="202" spans="9:34" s="1" customFormat="1" x14ac:dyDescent="0.35">
      <c r="I202" s="16"/>
      <c r="J202" s="16"/>
      <c r="AC202" s="10"/>
      <c r="AD202" s="10"/>
      <c r="AE202" s="10"/>
      <c r="AF202" s="10"/>
      <c r="AG202" s="10"/>
      <c r="AH202" s="2"/>
    </row>
    <row r="203" spans="9:34" s="1" customFormat="1" x14ac:dyDescent="0.35">
      <c r="I203" s="16"/>
      <c r="J203" s="16"/>
      <c r="AC203" s="10"/>
      <c r="AD203" s="10"/>
      <c r="AE203" s="10"/>
      <c r="AF203" s="10"/>
      <c r="AG203" s="10"/>
      <c r="AH203" s="2"/>
    </row>
    <row r="204" spans="9:34" s="1" customFormat="1" x14ac:dyDescent="0.35">
      <c r="I204" s="16"/>
      <c r="J204" s="16"/>
      <c r="AC204" s="10"/>
      <c r="AD204" s="10"/>
      <c r="AE204" s="10"/>
      <c r="AF204" s="10"/>
      <c r="AG204" s="10"/>
      <c r="AH204" s="2"/>
    </row>
    <row r="205" spans="9:34" s="1" customFormat="1" x14ac:dyDescent="0.35">
      <c r="I205" s="16"/>
      <c r="J205" s="16"/>
      <c r="AC205" s="10"/>
      <c r="AD205" s="10"/>
      <c r="AE205" s="10"/>
      <c r="AF205" s="10"/>
      <c r="AG205" s="10"/>
      <c r="AH205" s="2"/>
    </row>
    <row r="206" spans="9:34" s="1" customFormat="1" x14ac:dyDescent="0.35">
      <c r="I206" s="16"/>
      <c r="J206" s="16"/>
      <c r="AC206" s="10"/>
      <c r="AD206" s="10"/>
      <c r="AE206" s="10"/>
      <c r="AF206" s="10"/>
      <c r="AG206" s="10"/>
      <c r="AH206" s="2"/>
    </row>
    <row r="207" spans="9:34" s="1" customFormat="1" x14ac:dyDescent="0.35">
      <c r="I207" s="16"/>
      <c r="J207" s="16"/>
      <c r="AC207" s="10"/>
      <c r="AD207" s="10"/>
      <c r="AE207" s="10"/>
      <c r="AF207" s="10"/>
      <c r="AG207" s="10"/>
      <c r="AH207" s="2"/>
    </row>
    <row r="208" spans="9:34" s="1" customFormat="1" x14ac:dyDescent="0.35">
      <c r="I208" s="16"/>
      <c r="J208" s="16"/>
      <c r="AC208" s="10"/>
      <c r="AD208" s="10"/>
      <c r="AE208" s="10"/>
      <c r="AF208" s="10"/>
      <c r="AG208" s="10"/>
      <c r="AH208" s="2"/>
    </row>
    <row r="209" spans="9:34" s="1" customFormat="1" x14ac:dyDescent="0.35">
      <c r="I209" s="16"/>
      <c r="J209" s="16"/>
      <c r="AC209" s="10"/>
      <c r="AD209" s="10"/>
      <c r="AE209" s="10"/>
      <c r="AF209" s="10"/>
      <c r="AG209" s="10"/>
      <c r="AH209" s="2"/>
    </row>
    <row r="210" spans="9:34" s="1" customFormat="1" x14ac:dyDescent="0.35">
      <c r="I210" s="16"/>
      <c r="J210" s="16"/>
      <c r="AC210" s="10"/>
      <c r="AD210" s="10"/>
      <c r="AE210" s="10"/>
      <c r="AF210" s="10"/>
      <c r="AG210" s="10"/>
      <c r="AH210" s="2"/>
    </row>
    <row r="211" spans="9:34" s="1" customFormat="1" x14ac:dyDescent="0.35">
      <c r="I211" s="16"/>
      <c r="J211" s="16"/>
      <c r="AC211" s="10"/>
      <c r="AD211" s="10"/>
      <c r="AE211" s="10"/>
      <c r="AF211" s="10"/>
      <c r="AG211" s="10"/>
      <c r="AH211" s="2"/>
    </row>
    <row r="212" spans="9:34" s="1" customFormat="1" x14ac:dyDescent="0.35">
      <c r="I212" s="16"/>
      <c r="J212" s="16"/>
      <c r="AC212" s="10"/>
      <c r="AD212" s="10"/>
      <c r="AE212" s="10"/>
      <c r="AF212" s="10"/>
      <c r="AG212" s="10"/>
      <c r="AH212" s="2"/>
    </row>
    <row r="213" spans="9:34" s="1" customFormat="1" x14ac:dyDescent="0.35">
      <c r="I213" s="16"/>
      <c r="J213" s="16"/>
      <c r="AC213" s="10"/>
      <c r="AD213" s="10"/>
      <c r="AE213" s="10"/>
      <c r="AF213" s="10"/>
      <c r="AG213" s="10"/>
      <c r="AH213" s="2"/>
    </row>
    <row r="214" spans="9:34" s="1" customFormat="1" x14ac:dyDescent="0.35">
      <c r="I214" s="16"/>
      <c r="J214" s="16"/>
      <c r="AC214" s="10"/>
      <c r="AD214" s="10"/>
      <c r="AE214" s="10"/>
      <c r="AF214" s="10"/>
      <c r="AG214" s="10"/>
      <c r="AH214" s="2"/>
    </row>
    <row r="215" spans="9:34" s="1" customFormat="1" x14ac:dyDescent="0.35">
      <c r="I215" s="16"/>
      <c r="J215" s="16"/>
      <c r="AC215" s="10"/>
      <c r="AD215" s="10"/>
      <c r="AE215" s="10"/>
      <c r="AF215" s="10"/>
      <c r="AG215" s="10"/>
      <c r="AH215" s="2"/>
    </row>
    <row r="216" spans="9:34" s="1" customFormat="1" x14ac:dyDescent="0.35">
      <c r="I216" s="16"/>
      <c r="J216" s="16"/>
      <c r="AC216" s="10"/>
      <c r="AD216" s="10"/>
      <c r="AE216" s="10"/>
      <c r="AF216" s="10"/>
      <c r="AG216" s="10"/>
      <c r="AH216" s="2"/>
    </row>
    <row r="217" spans="9:34" s="1" customFormat="1" x14ac:dyDescent="0.35">
      <c r="I217" s="16"/>
      <c r="J217" s="16"/>
      <c r="AC217" s="10"/>
      <c r="AD217" s="10"/>
      <c r="AE217" s="10"/>
      <c r="AF217" s="10"/>
      <c r="AG217" s="10"/>
      <c r="AH217" s="2"/>
    </row>
    <row r="218" spans="9:34" s="1" customFormat="1" x14ac:dyDescent="0.35">
      <c r="I218" s="16"/>
      <c r="J218" s="16"/>
      <c r="AC218" s="10"/>
      <c r="AD218" s="10"/>
      <c r="AE218" s="10"/>
      <c r="AF218" s="10"/>
      <c r="AG218" s="10"/>
      <c r="AH218" s="2"/>
    </row>
    <row r="219" spans="9:34" s="1" customFormat="1" x14ac:dyDescent="0.35">
      <c r="I219" s="16"/>
      <c r="J219" s="16"/>
      <c r="AC219" s="10"/>
      <c r="AD219" s="10"/>
      <c r="AE219" s="10"/>
      <c r="AF219" s="10"/>
      <c r="AG219" s="10"/>
      <c r="AH219" s="2"/>
    </row>
    <row r="220" spans="9:34" s="1" customFormat="1" x14ac:dyDescent="0.35">
      <c r="I220" s="16"/>
      <c r="J220" s="16"/>
      <c r="AC220" s="10"/>
      <c r="AD220" s="10"/>
      <c r="AE220" s="10"/>
      <c r="AF220" s="10"/>
      <c r="AG220" s="10"/>
      <c r="AH220" s="2"/>
    </row>
    <row r="221" spans="9:34" s="1" customFormat="1" x14ac:dyDescent="0.35">
      <c r="I221" s="16"/>
      <c r="J221" s="16"/>
      <c r="AC221" s="10"/>
      <c r="AD221" s="10"/>
      <c r="AE221" s="10"/>
      <c r="AF221" s="10"/>
      <c r="AG221" s="10"/>
      <c r="AH221" s="2"/>
    </row>
    <row r="222" spans="9:34" s="1" customFormat="1" x14ac:dyDescent="0.35">
      <c r="I222" s="16"/>
      <c r="J222" s="16"/>
      <c r="AC222" s="10"/>
      <c r="AD222" s="10"/>
      <c r="AE222" s="10"/>
      <c r="AF222" s="10"/>
      <c r="AG222" s="10"/>
      <c r="AH222" s="2"/>
    </row>
    <row r="223" spans="9:34" s="1" customFormat="1" x14ac:dyDescent="0.35">
      <c r="I223" s="16"/>
      <c r="J223" s="16"/>
      <c r="AC223" s="10"/>
      <c r="AD223" s="10"/>
      <c r="AE223" s="10"/>
      <c r="AF223" s="10"/>
      <c r="AG223" s="10"/>
      <c r="AH223" s="2"/>
    </row>
    <row r="224" spans="9:34" s="1" customFormat="1" x14ac:dyDescent="0.35">
      <c r="I224" s="16"/>
      <c r="J224" s="16"/>
      <c r="AC224" s="10"/>
      <c r="AD224" s="10"/>
      <c r="AE224" s="10"/>
      <c r="AF224" s="10"/>
      <c r="AG224" s="10"/>
      <c r="AH224" s="2"/>
    </row>
    <row r="225" spans="9:34" s="1" customFormat="1" x14ac:dyDescent="0.35">
      <c r="I225" s="16"/>
      <c r="J225" s="16"/>
      <c r="AC225" s="10"/>
      <c r="AD225" s="10"/>
      <c r="AE225" s="10"/>
      <c r="AF225" s="10"/>
      <c r="AG225" s="10"/>
      <c r="AH225" s="2"/>
    </row>
    <row r="226" spans="9:34" s="1" customFormat="1" x14ac:dyDescent="0.35">
      <c r="I226" s="16"/>
      <c r="J226" s="16"/>
      <c r="AC226" s="10"/>
      <c r="AD226" s="10"/>
      <c r="AE226" s="10"/>
      <c r="AF226" s="10"/>
      <c r="AG226" s="10"/>
      <c r="AH226" s="2"/>
    </row>
    <row r="227" spans="9:34" s="1" customFormat="1" x14ac:dyDescent="0.35">
      <c r="I227" s="16"/>
      <c r="J227" s="16"/>
      <c r="AC227" s="10"/>
      <c r="AD227" s="10"/>
      <c r="AE227" s="10"/>
      <c r="AF227" s="10"/>
      <c r="AG227" s="10"/>
      <c r="AH227" s="2"/>
    </row>
    <row r="228" spans="9:34" s="1" customFormat="1" x14ac:dyDescent="0.35">
      <c r="I228" s="16"/>
      <c r="J228" s="16"/>
      <c r="AC228" s="10"/>
      <c r="AD228" s="10"/>
      <c r="AE228" s="10"/>
      <c r="AF228" s="10"/>
      <c r="AG228" s="10"/>
      <c r="AH228" s="2"/>
    </row>
    <row r="229" spans="9:34" s="1" customFormat="1" x14ac:dyDescent="0.35">
      <c r="I229" s="16"/>
      <c r="J229" s="16"/>
      <c r="AC229" s="10"/>
      <c r="AD229" s="10"/>
      <c r="AE229" s="10"/>
      <c r="AF229" s="10"/>
      <c r="AG229" s="10"/>
      <c r="AH229" s="2"/>
    </row>
    <row r="230" spans="9:34" s="1" customFormat="1" x14ac:dyDescent="0.35">
      <c r="I230" s="16"/>
      <c r="J230" s="16"/>
      <c r="AC230" s="10"/>
      <c r="AD230" s="10"/>
      <c r="AE230" s="10"/>
      <c r="AF230" s="10"/>
      <c r="AG230" s="10"/>
      <c r="AH230" s="2"/>
    </row>
    <row r="231" spans="9:34" s="1" customFormat="1" x14ac:dyDescent="0.35">
      <c r="I231" s="16"/>
      <c r="J231" s="16"/>
      <c r="AC231" s="10"/>
      <c r="AD231" s="10"/>
      <c r="AE231" s="10"/>
      <c r="AF231" s="10"/>
      <c r="AG231" s="10"/>
      <c r="AH231" s="2"/>
    </row>
    <row r="232" spans="9:34" s="1" customFormat="1" x14ac:dyDescent="0.35">
      <c r="I232" s="16"/>
      <c r="J232" s="16"/>
      <c r="AC232" s="10"/>
      <c r="AD232" s="10"/>
      <c r="AE232" s="10"/>
      <c r="AF232" s="10"/>
      <c r="AG232" s="10"/>
      <c r="AH232" s="2"/>
    </row>
    <row r="233" spans="9:34" s="1" customFormat="1" x14ac:dyDescent="0.35">
      <c r="I233" s="16"/>
      <c r="J233" s="16"/>
      <c r="AC233" s="10"/>
      <c r="AD233" s="10"/>
      <c r="AE233" s="10"/>
      <c r="AF233" s="10"/>
      <c r="AG233" s="10"/>
      <c r="AH233" s="2"/>
    </row>
    <row r="234" spans="9:34" s="1" customFormat="1" x14ac:dyDescent="0.35">
      <c r="I234" s="16"/>
      <c r="J234" s="16"/>
      <c r="AC234" s="10"/>
      <c r="AD234" s="10"/>
      <c r="AE234" s="10"/>
      <c r="AF234" s="10"/>
      <c r="AG234" s="10"/>
      <c r="AH234" s="2"/>
    </row>
    <row r="235" spans="9:34" s="1" customFormat="1" x14ac:dyDescent="0.35">
      <c r="I235" s="16"/>
      <c r="J235" s="16"/>
      <c r="AC235" s="10"/>
      <c r="AD235" s="10"/>
      <c r="AE235" s="10"/>
      <c r="AF235" s="10"/>
      <c r="AG235" s="10"/>
      <c r="AH235" s="2"/>
    </row>
    <row r="236" spans="9:34" s="1" customFormat="1" x14ac:dyDescent="0.35">
      <c r="I236" s="16"/>
      <c r="J236" s="16"/>
      <c r="AC236" s="10"/>
      <c r="AD236" s="10"/>
      <c r="AE236" s="10"/>
      <c r="AF236" s="10"/>
      <c r="AG236" s="10"/>
      <c r="AH236" s="2"/>
    </row>
    <row r="237" spans="9:34" s="1" customFormat="1" x14ac:dyDescent="0.35">
      <c r="I237" s="16"/>
      <c r="J237" s="16"/>
      <c r="AC237" s="10"/>
      <c r="AD237" s="10"/>
      <c r="AE237" s="10"/>
      <c r="AF237" s="10"/>
      <c r="AG237" s="10"/>
      <c r="AH237" s="2"/>
    </row>
    <row r="238" spans="9:34" s="1" customFormat="1" x14ac:dyDescent="0.35">
      <c r="I238" s="16"/>
      <c r="J238" s="16"/>
      <c r="AC238" s="10"/>
      <c r="AD238" s="10"/>
      <c r="AE238" s="10"/>
      <c r="AF238" s="10"/>
      <c r="AG238" s="10"/>
      <c r="AH238" s="2"/>
    </row>
    <row r="239" spans="9:34" s="1" customFormat="1" x14ac:dyDescent="0.35">
      <c r="I239" s="16"/>
      <c r="J239" s="16"/>
      <c r="AC239" s="10"/>
      <c r="AD239" s="10"/>
      <c r="AE239" s="10"/>
      <c r="AF239" s="10"/>
      <c r="AG239" s="10"/>
      <c r="AH239" s="2"/>
    </row>
    <row r="240" spans="9:34" s="1" customFormat="1" x14ac:dyDescent="0.35">
      <c r="I240" s="16"/>
      <c r="J240" s="16"/>
      <c r="AC240" s="10"/>
      <c r="AD240" s="10"/>
      <c r="AE240" s="10"/>
      <c r="AF240" s="10"/>
      <c r="AG240" s="10"/>
      <c r="AH240" s="2"/>
    </row>
    <row r="241" spans="9:34" s="1" customFormat="1" x14ac:dyDescent="0.35">
      <c r="I241" s="16"/>
      <c r="J241" s="16"/>
      <c r="AC241" s="10"/>
      <c r="AD241" s="10"/>
      <c r="AE241" s="10"/>
      <c r="AF241" s="10"/>
      <c r="AG241" s="10"/>
      <c r="AH241" s="2"/>
    </row>
    <row r="242" spans="9:34" s="1" customFormat="1" x14ac:dyDescent="0.35">
      <c r="I242" s="16"/>
      <c r="J242" s="16"/>
      <c r="AC242" s="10"/>
      <c r="AD242" s="10"/>
      <c r="AE242" s="10"/>
      <c r="AF242" s="10"/>
      <c r="AG242" s="10"/>
      <c r="AH242" s="2"/>
    </row>
    <row r="243" spans="9:34" s="1" customFormat="1" x14ac:dyDescent="0.35">
      <c r="I243" s="16"/>
      <c r="J243" s="16"/>
      <c r="AC243" s="10"/>
      <c r="AD243" s="10"/>
      <c r="AE243" s="10"/>
      <c r="AF243" s="10"/>
      <c r="AG243" s="10"/>
      <c r="AH243" s="2"/>
    </row>
    <row r="244" spans="9:34" s="1" customFormat="1" x14ac:dyDescent="0.35">
      <c r="I244" s="16"/>
      <c r="J244" s="16"/>
      <c r="AC244" s="10"/>
      <c r="AD244" s="10"/>
      <c r="AE244" s="10"/>
      <c r="AF244" s="10"/>
      <c r="AG244" s="10"/>
      <c r="AH244" s="2"/>
    </row>
    <row r="245" spans="9:34" s="1" customFormat="1" x14ac:dyDescent="0.35">
      <c r="I245" s="16"/>
      <c r="J245" s="16"/>
      <c r="AC245" s="10"/>
      <c r="AD245" s="10"/>
      <c r="AE245" s="10"/>
      <c r="AF245" s="10"/>
      <c r="AG245" s="10"/>
      <c r="AH245" s="2"/>
    </row>
    <row r="246" spans="9:34" s="1" customFormat="1" x14ac:dyDescent="0.35">
      <c r="I246" s="16"/>
      <c r="J246" s="16"/>
      <c r="AC246" s="10"/>
      <c r="AD246" s="10"/>
      <c r="AE246" s="10"/>
      <c r="AF246" s="10"/>
      <c r="AG246" s="10"/>
      <c r="AH246" s="2"/>
    </row>
    <row r="247" spans="9:34" s="1" customFormat="1" x14ac:dyDescent="0.35">
      <c r="I247" s="16"/>
      <c r="J247" s="16"/>
      <c r="AC247" s="10"/>
      <c r="AD247" s="10"/>
      <c r="AE247" s="10"/>
      <c r="AF247" s="10"/>
      <c r="AG247" s="10"/>
      <c r="AH247" s="2"/>
    </row>
    <row r="248" spans="9:34" s="1" customFormat="1" x14ac:dyDescent="0.35">
      <c r="I248" s="16"/>
      <c r="J248" s="16"/>
      <c r="AC248" s="10"/>
      <c r="AD248" s="10"/>
      <c r="AE248" s="10"/>
      <c r="AF248" s="10"/>
      <c r="AG248" s="10"/>
      <c r="AH248" s="2"/>
    </row>
    <row r="249" spans="9:34" s="1" customFormat="1" x14ac:dyDescent="0.35">
      <c r="I249" s="16"/>
      <c r="J249" s="16"/>
      <c r="AC249" s="10"/>
      <c r="AD249" s="10"/>
      <c r="AE249" s="10"/>
      <c r="AF249" s="10"/>
      <c r="AG249" s="10"/>
      <c r="AH249" s="2"/>
    </row>
    <row r="250" spans="9:34" s="1" customFormat="1" x14ac:dyDescent="0.35">
      <c r="I250" s="16"/>
      <c r="J250" s="16"/>
      <c r="AC250" s="10"/>
      <c r="AD250" s="10"/>
      <c r="AE250" s="10"/>
      <c r="AF250" s="10"/>
      <c r="AG250" s="10"/>
      <c r="AH250" s="2"/>
    </row>
    <row r="251" spans="9:34" s="1" customFormat="1" x14ac:dyDescent="0.35">
      <c r="I251" s="16"/>
      <c r="J251" s="16"/>
      <c r="AC251" s="10"/>
      <c r="AD251" s="10"/>
      <c r="AE251" s="10"/>
      <c r="AF251" s="10"/>
      <c r="AG251" s="10"/>
      <c r="AH251" s="2"/>
    </row>
    <row r="252" spans="9:34" s="1" customFormat="1" x14ac:dyDescent="0.35">
      <c r="I252" s="16"/>
      <c r="J252" s="16"/>
      <c r="AC252" s="10"/>
      <c r="AD252" s="10"/>
      <c r="AE252" s="10"/>
      <c r="AF252" s="10"/>
      <c r="AG252" s="10"/>
      <c r="AH252" s="2"/>
    </row>
    <row r="253" spans="9:34" s="1" customFormat="1" x14ac:dyDescent="0.35">
      <c r="I253" s="16"/>
      <c r="J253" s="16"/>
      <c r="AC253" s="10"/>
      <c r="AD253" s="10"/>
      <c r="AE253" s="10"/>
      <c r="AF253" s="10"/>
      <c r="AG253" s="10"/>
      <c r="AH253" s="2"/>
    </row>
    <row r="254" spans="9:34" s="1" customFormat="1" x14ac:dyDescent="0.35">
      <c r="I254" s="16"/>
      <c r="J254" s="16"/>
      <c r="AC254" s="10"/>
      <c r="AD254" s="10"/>
      <c r="AE254" s="10"/>
      <c r="AF254" s="10"/>
      <c r="AG254" s="10"/>
      <c r="AH254" s="2"/>
    </row>
    <row r="255" spans="9:34" s="1" customFormat="1" x14ac:dyDescent="0.35">
      <c r="I255" s="16"/>
      <c r="J255" s="16"/>
      <c r="AC255" s="10"/>
      <c r="AD255" s="10"/>
      <c r="AE255" s="10"/>
      <c r="AF255" s="10"/>
      <c r="AG255" s="10"/>
      <c r="AH255" s="2"/>
    </row>
    <row r="256" spans="9:34" s="1" customFormat="1" x14ac:dyDescent="0.35">
      <c r="I256" s="16"/>
      <c r="J256" s="16"/>
      <c r="AC256" s="10"/>
      <c r="AD256" s="10"/>
      <c r="AE256" s="10"/>
      <c r="AF256" s="10"/>
      <c r="AG256" s="10"/>
      <c r="AH256" s="2"/>
    </row>
    <row r="257" spans="9:34" s="1" customFormat="1" x14ac:dyDescent="0.35">
      <c r="I257" s="16"/>
      <c r="J257" s="16"/>
      <c r="AC257" s="10"/>
      <c r="AD257" s="10"/>
      <c r="AE257" s="10"/>
      <c r="AF257" s="10"/>
      <c r="AG257" s="10"/>
      <c r="AH257" s="2"/>
    </row>
    <row r="258" spans="9:34" s="1" customFormat="1" x14ac:dyDescent="0.35">
      <c r="I258" s="16"/>
      <c r="J258" s="16"/>
      <c r="AC258" s="10"/>
      <c r="AD258" s="10"/>
      <c r="AE258" s="10"/>
      <c r="AF258" s="10"/>
      <c r="AG258" s="10"/>
      <c r="AH258" s="2"/>
    </row>
    <row r="259" spans="9:34" s="1" customFormat="1" x14ac:dyDescent="0.35">
      <c r="I259" s="16"/>
      <c r="J259" s="16"/>
      <c r="AC259" s="10"/>
      <c r="AD259" s="10"/>
      <c r="AE259" s="10"/>
      <c r="AF259" s="10"/>
      <c r="AG259" s="10"/>
      <c r="AH259" s="2"/>
    </row>
    <row r="260" spans="9:34" s="1" customFormat="1" x14ac:dyDescent="0.35">
      <c r="I260" s="16"/>
      <c r="J260" s="16"/>
      <c r="AC260" s="10"/>
      <c r="AD260" s="10"/>
      <c r="AE260" s="10"/>
      <c r="AF260" s="10"/>
      <c r="AG260" s="10"/>
      <c r="AH260" s="2"/>
    </row>
    <row r="261" spans="9:34" s="1" customFormat="1" x14ac:dyDescent="0.35">
      <c r="I261" s="16"/>
      <c r="J261" s="16"/>
      <c r="AC261" s="10"/>
      <c r="AD261" s="10"/>
      <c r="AE261" s="10"/>
      <c r="AF261" s="10"/>
      <c r="AG261" s="10"/>
      <c r="AH261" s="2"/>
    </row>
    <row r="262" spans="9:34" s="1" customFormat="1" x14ac:dyDescent="0.35">
      <c r="I262" s="16"/>
      <c r="J262" s="16"/>
      <c r="AC262" s="10"/>
      <c r="AD262" s="10"/>
      <c r="AE262" s="10"/>
      <c r="AF262" s="10"/>
      <c r="AG262" s="10"/>
      <c r="AH262" s="2"/>
    </row>
    <row r="263" spans="9:34" s="1" customFormat="1" x14ac:dyDescent="0.35">
      <c r="I263" s="16"/>
      <c r="J263" s="16"/>
      <c r="AC263" s="10"/>
      <c r="AD263" s="10"/>
      <c r="AE263" s="10"/>
      <c r="AF263" s="10"/>
      <c r="AG263" s="10"/>
      <c r="AH263" s="2"/>
    </row>
    <row r="264" spans="9:34" s="1" customFormat="1" x14ac:dyDescent="0.35">
      <c r="I264" s="16"/>
      <c r="J264" s="16"/>
      <c r="AC264" s="10"/>
      <c r="AD264" s="10"/>
      <c r="AE264" s="10"/>
      <c r="AF264" s="10"/>
      <c r="AG264" s="10"/>
      <c r="AH264" s="2"/>
    </row>
    <row r="265" spans="9:34" s="1" customFormat="1" x14ac:dyDescent="0.35">
      <c r="I265" s="16"/>
      <c r="J265" s="16"/>
      <c r="AC265" s="10"/>
      <c r="AD265" s="10"/>
      <c r="AE265" s="10"/>
      <c r="AF265" s="10"/>
      <c r="AG265" s="10"/>
      <c r="AH265" s="2"/>
    </row>
    <row r="266" spans="9:34" s="1" customFormat="1" x14ac:dyDescent="0.35">
      <c r="I266" s="16"/>
      <c r="J266" s="16"/>
      <c r="AC266" s="10"/>
      <c r="AD266" s="10"/>
      <c r="AE266" s="10"/>
      <c r="AF266" s="10"/>
      <c r="AG266" s="10"/>
      <c r="AH266" s="2"/>
    </row>
    <row r="267" spans="9:34" s="1" customFormat="1" x14ac:dyDescent="0.35">
      <c r="I267" s="16"/>
      <c r="J267" s="16"/>
      <c r="AC267" s="10"/>
      <c r="AD267" s="10"/>
      <c r="AE267" s="10"/>
      <c r="AF267" s="10"/>
      <c r="AG267" s="10"/>
      <c r="AH267" s="2"/>
    </row>
    <row r="268" spans="9:34" s="1" customFormat="1" x14ac:dyDescent="0.35">
      <c r="I268" s="16"/>
      <c r="J268" s="16"/>
      <c r="AC268" s="10"/>
      <c r="AD268" s="10"/>
      <c r="AE268" s="10"/>
      <c r="AF268" s="10"/>
      <c r="AG268" s="10"/>
      <c r="AH268" s="2"/>
    </row>
    <row r="269" spans="9:34" s="1" customFormat="1" x14ac:dyDescent="0.35">
      <c r="I269" s="16"/>
      <c r="J269" s="16"/>
      <c r="AC269" s="10"/>
      <c r="AD269" s="10"/>
      <c r="AE269" s="10"/>
      <c r="AF269" s="10"/>
      <c r="AG269" s="10"/>
      <c r="AH269" s="2"/>
    </row>
    <row r="270" spans="9:34" s="1" customFormat="1" x14ac:dyDescent="0.35">
      <c r="I270" s="16"/>
      <c r="J270" s="16"/>
      <c r="AC270" s="10"/>
      <c r="AD270" s="10"/>
      <c r="AE270" s="10"/>
      <c r="AF270" s="10"/>
      <c r="AG270" s="10"/>
      <c r="AH270" s="2"/>
    </row>
    <row r="271" spans="9:34" s="1" customFormat="1" x14ac:dyDescent="0.35">
      <c r="I271" s="16"/>
      <c r="J271" s="16"/>
      <c r="AC271" s="10"/>
      <c r="AD271" s="10"/>
      <c r="AE271" s="10"/>
      <c r="AF271" s="10"/>
      <c r="AG271" s="10"/>
      <c r="AH271" s="2"/>
    </row>
    <row r="272" spans="9:34" s="1" customFormat="1" x14ac:dyDescent="0.35">
      <c r="I272" s="16"/>
      <c r="J272" s="16"/>
      <c r="AC272" s="10"/>
      <c r="AD272" s="10"/>
      <c r="AE272" s="10"/>
      <c r="AF272" s="10"/>
      <c r="AG272" s="10"/>
      <c r="AH272" s="2"/>
    </row>
    <row r="273" spans="9:34" s="1" customFormat="1" x14ac:dyDescent="0.35">
      <c r="I273" s="16"/>
      <c r="J273" s="16"/>
      <c r="AC273" s="10"/>
      <c r="AD273" s="10"/>
      <c r="AE273" s="10"/>
      <c r="AF273" s="10"/>
      <c r="AG273" s="10"/>
      <c r="AH273" s="2"/>
    </row>
    <row r="274" spans="9:34" s="1" customFormat="1" x14ac:dyDescent="0.35">
      <c r="I274" s="16"/>
      <c r="J274" s="16"/>
      <c r="AC274" s="10"/>
      <c r="AD274" s="10"/>
      <c r="AE274" s="10"/>
      <c r="AF274" s="10"/>
      <c r="AG274" s="10"/>
      <c r="AH274" s="2"/>
    </row>
    <row r="275" spans="9:34" s="1" customFormat="1" x14ac:dyDescent="0.35">
      <c r="I275" s="16"/>
      <c r="J275" s="16"/>
      <c r="Z275" s="10"/>
      <c r="AA275" s="10"/>
      <c r="AB275" s="10"/>
      <c r="AC275" s="10"/>
      <c r="AD275" s="10"/>
      <c r="AE275" s="10"/>
      <c r="AF275" s="2"/>
    </row>
  </sheetData>
  <mergeCells count="132">
    <mergeCell ref="C174:H174"/>
    <mergeCell ref="C147:J147"/>
    <mergeCell ref="C150:J150"/>
    <mergeCell ref="C153:J153"/>
    <mergeCell ref="B158:J158"/>
    <mergeCell ref="C160:H160"/>
    <mergeCell ref="C161:H161"/>
    <mergeCell ref="C162:H162"/>
    <mergeCell ref="C163:H163"/>
    <mergeCell ref="C164:H164"/>
    <mergeCell ref="C171:D171"/>
    <mergeCell ref="F171:G171"/>
    <mergeCell ref="H171:I171"/>
    <mergeCell ref="B167:J167"/>
    <mergeCell ref="B168:J168"/>
    <mergeCell ref="C170:D170"/>
    <mergeCell ref="E170:J170"/>
    <mergeCell ref="C172:D172"/>
    <mergeCell ref="F172:G172"/>
    <mergeCell ref="H172:I172"/>
    <mergeCell ref="B99:J99"/>
    <mergeCell ref="C50:I50"/>
    <mergeCell ref="C51:I51"/>
    <mergeCell ref="C52:I52"/>
    <mergeCell ref="D124:J124"/>
    <mergeCell ref="E125:J125"/>
    <mergeCell ref="E126:J126"/>
    <mergeCell ref="E127:J127"/>
    <mergeCell ref="E128:J128"/>
    <mergeCell ref="C53:I53"/>
    <mergeCell ref="C56:J56"/>
    <mergeCell ref="C59:J59"/>
    <mergeCell ref="C100:H100"/>
    <mergeCell ref="C101:H101"/>
    <mergeCell ref="C93:H93"/>
    <mergeCell ref="C94:H94"/>
    <mergeCell ref="C95:H95"/>
    <mergeCell ref="C96:H96"/>
    <mergeCell ref="B71:J71"/>
    <mergeCell ref="B63:J63"/>
    <mergeCell ref="C64:H64"/>
    <mergeCell ref="C65:H65"/>
    <mergeCell ref="C66:H66"/>
    <mergeCell ref="B70:J70"/>
    <mergeCell ref="C104:J104"/>
    <mergeCell ref="E113:I113"/>
    <mergeCell ref="E114:I114"/>
    <mergeCell ref="C23:L23"/>
    <mergeCell ref="A14:L14"/>
    <mergeCell ref="B16:L16"/>
    <mergeCell ref="B17:L17"/>
    <mergeCell ref="B18:L18"/>
    <mergeCell ref="C24:L24"/>
    <mergeCell ref="C33:J33"/>
    <mergeCell ref="C34:J34"/>
    <mergeCell ref="C35:J35"/>
    <mergeCell ref="A29:J29"/>
    <mergeCell ref="A30:J30"/>
    <mergeCell ref="B31:J31"/>
    <mergeCell ref="B32:J32"/>
    <mergeCell ref="C42:J42"/>
    <mergeCell ref="C43:J43"/>
    <mergeCell ref="C44:J44"/>
    <mergeCell ref="B62:J62"/>
    <mergeCell ref="A27:L27"/>
    <mergeCell ref="B25:L25"/>
    <mergeCell ref="C109:E109"/>
    <mergeCell ref="B107:J107"/>
    <mergeCell ref="A1:L1"/>
    <mergeCell ref="A2:L2"/>
    <mergeCell ref="A3:L3"/>
    <mergeCell ref="D7:J7"/>
    <mergeCell ref="A9:L9"/>
    <mergeCell ref="A10:L10"/>
    <mergeCell ref="A11:L11"/>
    <mergeCell ref="D5:J5"/>
    <mergeCell ref="D6:J6"/>
    <mergeCell ref="A13:L13"/>
    <mergeCell ref="B19:L19"/>
    <mergeCell ref="C20:L20"/>
    <mergeCell ref="C21:L21"/>
    <mergeCell ref="C22:L22"/>
    <mergeCell ref="B91:G91"/>
    <mergeCell ref="C92:H92"/>
    <mergeCell ref="C47:J47"/>
    <mergeCell ref="C48:I48"/>
    <mergeCell ref="C49:I49"/>
    <mergeCell ref="B69:J69"/>
    <mergeCell ref="C74:H74"/>
    <mergeCell ref="C73:H73"/>
    <mergeCell ref="C72:H72"/>
    <mergeCell ref="C87:J87"/>
    <mergeCell ref="B90:J90"/>
    <mergeCell ref="B77:J77"/>
    <mergeCell ref="B78:J78"/>
    <mergeCell ref="C178:H178"/>
    <mergeCell ref="C191:F191"/>
    <mergeCell ref="A183:L183"/>
    <mergeCell ref="B185:J185"/>
    <mergeCell ref="B187:J187"/>
    <mergeCell ref="B189:J189"/>
    <mergeCell ref="C176:H176"/>
    <mergeCell ref="C175:H175"/>
    <mergeCell ref="C177:H177"/>
    <mergeCell ref="D138:J138"/>
    <mergeCell ref="D139:J139"/>
    <mergeCell ref="D140:J140"/>
    <mergeCell ref="D141:J141"/>
    <mergeCell ref="D142:J142"/>
    <mergeCell ref="C145:J145"/>
    <mergeCell ref="C146:J146"/>
    <mergeCell ref="E116:I116"/>
    <mergeCell ref="D123:J123"/>
    <mergeCell ref="D136:J136"/>
    <mergeCell ref="C137:J137"/>
    <mergeCell ref="D135:J135"/>
    <mergeCell ref="D133:J133"/>
    <mergeCell ref="D134:J134"/>
    <mergeCell ref="E129:J129"/>
    <mergeCell ref="D130:J130"/>
    <mergeCell ref="C108:J108"/>
    <mergeCell ref="C110:J110"/>
    <mergeCell ref="D111:J111"/>
    <mergeCell ref="E115:I115"/>
    <mergeCell ref="C122:J122"/>
    <mergeCell ref="C132:J132"/>
    <mergeCell ref="E117:I117"/>
    <mergeCell ref="E118:I118"/>
    <mergeCell ref="E119:I119"/>
    <mergeCell ref="E120:I120"/>
    <mergeCell ref="E121:I121"/>
    <mergeCell ref="C131:J131"/>
  </mergeCells>
  <pageMargins left="0.7" right="0.7" top="0.75" bottom="0.75" header="0.3" footer="0.3"/>
  <pageSetup scale="84" fitToHeight="0" orientation="portrait" r:id="rId1"/>
  <headerFooter scaleWithDoc="0">
    <oddFooter>&amp;LLast updated 2024&amp;RPage &amp;P of &amp;N</oddFooter>
  </headerFooter>
  <rowBreaks count="3" manualBreakCount="3">
    <brk id="26" max="11" man="1"/>
    <brk id="45" max="11" man="1"/>
    <brk id="75" max="11" man="1"/>
  </rowBreaks>
  <drawing r:id="rId2"/>
</worksheet>
</file>

<file path=docProps/app.xml><?xml version="1.0" encoding="utf-8"?>
<Properties xmlns="http://schemas.openxmlformats.org/officeDocument/2006/extended-properties" xmlns:vt="http://schemas.openxmlformats.org/officeDocument/2006/docPropsVTypes">
  <Template/>
  <TotalTime>60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Taphorn</dc:creator>
  <cp:lastModifiedBy>Wentz, Camille (she/her/hers)</cp:lastModifiedBy>
  <cp:revision>1</cp:revision>
  <cp:lastPrinted>2025-02-25T15:36:38Z</cp:lastPrinted>
  <dcterms:created xsi:type="dcterms:W3CDTF">2018-05-08T19:36:19Z</dcterms:created>
  <dcterms:modified xsi:type="dcterms:W3CDTF">2025-02-25T15:36:57Z</dcterms:modified>
</cp:coreProperties>
</file>